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ocs\DavWWWRoot\sites\so\gso\STTM Operations\Market Operator Service (MOS)\MOS Estimates\2021\June 2021 to August 2021\"/>
    </mc:Choice>
  </mc:AlternateContent>
  <xr:revisionPtr revIDLastSave="0" documentId="13_ncr:1_{38006793-E2EA-431D-A9F7-53388710F101}" xr6:coauthVersionLast="45" xr6:coauthVersionMax="45" xr10:uidLastSave="{00000000-0000-0000-0000-000000000000}"/>
  <bookViews>
    <workbookView xWindow="-120" yWindow="-120" windowWidth="29040" windowHeight="15990" activeTab="2" xr2:uid="{00000000-000D-0000-FFFF-FFFF00000000}"/>
  </bookViews>
  <sheets>
    <sheet name="JUN 21 MOS estimates" sheetId="4" r:id="rId1"/>
    <sheet name="JUL 21 MOS estimates" sheetId="8" r:id="rId2"/>
    <sheet name="AUG 21 MOS estimates" sheetId="6" r:id="rId3"/>
  </sheets>
  <externalReferences>
    <externalReference r:id="rId4"/>
    <externalReference r:id="rId5"/>
    <externalReference r:id="rId6"/>
  </externalReferences>
  <definedNames>
    <definedName name="Month1">[1]Inputs!$M$5</definedName>
    <definedName name="Month2">[1]Inputs!$M$6</definedName>
    <definedName name="Month3">[1]Inputs!$M$7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I35" i="4" l="1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N4" i="4"/>
  <c r="M4" i="4"/>
  <c r="L4" i="4"/>
  <c r="K4" i="4"/>
  <c r="H26" i="8" l="1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38324C3-DCE5-421E-9227-CAFAEA5E7977}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<sst xmlns="http://schemas.openxmlformats.org/spreadsheetml/2006/main" count="95" uniqueCount="26">
  <si>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</si>
  <si>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</si>
  <si>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</si>
  <si>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</si>
  <si>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</si>
  <si>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</si>
  <si>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</si>
  <si>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</si>
  <si>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</si>
  <si>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</si>
  <si>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</si>
  <si>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</si>
  <si>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</si>
  <si>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</si>
  <si>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</si>
  <si>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</si>
  <si>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</si>
  <si>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</si>
  <si>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</si>
  <si>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</si>
  <si>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</si>
  <si>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</si>
  <si>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`</t>
  </si>
  <si>
    <t>MOS Period: June 2021</t>
  </si>
  <si>
    <t>MOS Period: July 2021</t>
  </si>
  <si>
    <t>MOS Period: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</si>
</sst>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10" fillId="2" borderId="1" xfId="0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Alignment="1">
      <alignment wrapText="1"/>
    </xf>
    <xf numFmtId="2" fontId="11" fillId="4" borderId="0" xfId="0" applyNumberFormat="1" applyFont="1" applyFill="1" applyAlignment="1">
      <alignment horizontal="center" wrapText="1"/>
    </xf>
    <xf numFmtId="3" fontId="8" fillId="2" borderId="0" xfId="1" applyNumberFormat="1" applyFont="1" applyFill="1"/>
    <xf numFmtId="0" fontId="8" fillId="3" borderId="22" xfId="0" applyFont="1" applyFill="1" applyBorder="1" applyAlignment="1">
      <alignment horizontal="center" wrapText="1"/>
    </xf>
    <xf numFmtId="164" fontId="8" fillId="2" borderId="23" xfId="0" applyNumberFormat="1" applyFont="1" applyFill="1" applyBorder="1" applyAlignment="1">
      <alignment horizontal="center"/>
    </xf>
    <xf numFmtId="9" fontId="8" fillId="2" borderId="24" xfId="0" applyNumberFormat="1" applyFont="1" applyFill="1" applyBorder="1" applyAlignment="1">
      <alignment horizontal="center"/>
    </xf>
    <xf numFmtId="9" fontId="8" fillId="2" borderId="24" xfId="4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10" fillId="2" borderId="4" xfId="0" applyFont="1" applyFill="1" applyBorder="1"/>
    <xf numFmtId="164" fontId="8" fillId="2" borderId="3" xfId="0" applyNumberFormat="1" applyFont="1" applyFill="1" applyBorder="1"/>
    <xf numFmtId="9" fontId="8" fillId="2" borderId="12" xfId="4" applyFont="1" applyFill="1" applyBorder="1"/>
    <xf numFmtId="9" fontId="8" fillId="2" borderId="16" xfId="4" applyFont="1" applyFill="1" applyBorder="1"/>
    <xf numFmtId="9" fontId="8" fillId="2" borderId="11" xfId="4" applyFont="1" applyFill="1" applyBorder="1"/>
    <xf numFmtId="9" fontId="8" fillId="2" borderId="18" xfId="4" applyFont="1" applyFill="1" applyBorder="1"/>
    <xf numFmtId="3" fontId="8" fillId="2" borderId="4" xfId="1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'JUN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estimates'!$D$19:$H$19</c:f>
              <c:numCache>
                <c:formatCode>#,##0</c:formatCode>
                <c:ptCount val="5"/>
                <c:pt idx="0">
                  <c:v>-8467.25</c:v>
                </c:pt>
                <c:pt idx="1">
                  <c:v>4615.5503424999997</c:v>
                </c:pt>
                <c:pt idx="2">
                  <c:v>-1288</c:v>
                </c:pt>
                <c:pt idx="3">
                  <c:v>-44.75</c:v>
                </c:pt>
                <c:pt idx="4">
                  <c:v>-1194.5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'JUN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estimates'!$D$20:$H$20</c:f>
              <c:numCache>
                <c:formatCode>#,##0</c:formatCode>
                <c:ptCount val="5"/>
                <c:pt idx="0">
                  <c:v>-14285.8</c:v>
                </c:pt>
                <c:pt idx="1">
                  <c:v>2307.3376910000002</c:v>
                </c:pt>
                <c:pt idx="2">
                  <c:v>-4130.55</c:v>
                </c:pt>
                <c:pt idx="3">
                  <c:v>-5774.45</c:v>
                </c:pt>
                <c:pt idx="4">
                  <c:v>-2248.85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'JUN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estimates'!$D$21:$H$21</c:f>
              <c:numCache>
                <c:formatCode>#,##0</c:formatCode>
                <c:ptCount val="5"/>
                <c:pt idx="0">
                  <c:v>-21868</c:v>
                </c:pt>
                <c:pt idx="1">
                  <c:v>-4167.6138000000001</c:v>
                </c:pt>
                <c:pt idx="2">
                  <c:v>-8687</c:v>
                </c:pt>
                <c:pt idx="3">
                  <c:v>-17632</c:v>
                </c:pt>
                <c:pt idx="4">
                  <c:v>-9692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'JUN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estimates'!$D$22:$H$22</c:f>
              <c:numCache>
                <c:formatCode>#,##0</c:formatCode>
                <c:ptCount val="5"/>
                <c:pt idx="0">
                  <c:v>-3889.1</c:v>
                </c:pt>
                <c:pt idx="1">
                  <c:v>5924.2562860000007</c:v>
                </c:pt>
                <c:pt idx="2">
                  <c:v>1105.0999999999999</c:v>
                </c:pt>
                <c:pt idx="3">
                  <c:v>-1248.7333333333333</c:v>
                </c:pt>
                <c:pt idx="4">
                  <c:v>200.93333333333334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'JUN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estimates'!$D$26:$H$26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'JUN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estimates'!$D$15:$H$15</c:f>
              <c:numCache>
                <c:formatCode>#,##0</c:formatCode>
                <c:ptCount val="5"/>
                <c:pt idx="0">
                  <c:v>12956</c:v>
                </c:pt>
                <c:pt idx="1">
                  <c:v>15142.657359999999</c:v>
                </c:pt>
                <c:pt idx="2">
                  <c:v>15569</c:v>
                </c:pt>
                <c:pt idx="3">
                  <c:v>205</c:v>
                </c:pt>
                <c:pt idx="4">
                  <c:v>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'JUN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estimates'!$D$16:$H$16</c:f>
              <c:numCache>
                <c:formatCode>#,##0</c:formatCode>
                <c:ptCount val="5"/>
                <c:pt idx="0">
                  <c:v>7999.0499999999956</c:v>
                </c:pt>
                <c:pt idx="1">
                  <c:v>9755.5337974999966</c:v>
                </c:pt>
                <c:pt idx="2">
                  <c:v>9291.7499999999927</c:v>
                </c:pt>
                <c:pt idx="3">
                  <c:v>95.249999999999957</c:v>
                </c:pt>
                <c:pt idx="4">
                  <c:v>4380.6499999999969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'JUN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21 MOS estimates'!$D$17:$H$17</c:f>
              <c:numCache>
                <c:formatCode>#,##0</c:formatCode>
                <c:ptCount val="5"/>
                <c:pt idx="0">
                  <c:v>572.25</c:v>
                </c:pt>
                <c:pt idx="1">
                  <c:v>7230.9515775</c:v>
                </c:pt>
                <c:pt idx="2">
                  <c:v>2414.75</c:v>
                </c:pt>
                <c:pt idx="3">
                  <c:v>61</c:v>
                </c:pt>
                <c:pt idx="4">
                  <c:v>1588.25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'JUN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'JUN 21 MOS estimates'!$K$5:$K$35</c:f>
              <c:numCache>
                <c:formatCode>#,##0</c:formatCode>
                <c:ptCount val="31"/>
                <c:pt idx="0">
                  <c:v>12956</c:v>
                </c:pt>
                <c:pt idx="1">
                  <c:v>8625</c:v>
                </c:pt>
                <c:pt idx="2">
                  <c:v>7234</c:v>
                </c:pt>
                <c:pt idx="3">
                  <c:v>4990</c:v>
                </c:pt>
                <c:pt idx="4">
                  <c:v>3689</c:v>
                </c:pt>
                <c:pt idx="5">
                  <c:v>2656</c:v>
                </c:pt>
                <c:pt idx="6">
                  <c:v>1337</c:v>
                </c:pt>
                <c:pt idx="7">
                  <c:v>760</c:v>
                </c:pt>
                <c:pt idx="8">
                  <c:v>9</c:v>
                </c:pt>
                <c:pt idx="9">
                  <c:v>-539</c:v>
                </c:pt>
                <c:pt idx="10">
                  <c:v>-1561</c:v>
                </c:pt>
                <c:pt idx="11">
                  <c:v>-2146</c:v>
                </c:pt>
                <c:pt idx="12">
                  <c:v>-2506</c:v>
                </c:pt>
                <c:pt idx="13">
                  <c:v>-3375</c:v>
                </c:pt>
                <c:pt idx="14">
                  <c:v>-3666</c:v>
                </c:pt>
                <c:pt idx="15">
                  <c:v>-4237</c:v>
                </c:pt>
                <c:pt idx="16">
                  <c:v>-4708</c:v>
                </c:pt>
                <c:pt idx="17">
                  <c:v>-5973</c:v>
                </c:pt>
                <c:pt idx="18">
                  <c:v>-6952</c:v>
                </c:pt>
                <c:pt idx="19">
                  <c:v>-7246</c:v>
                </c:pt>
                <c:pt idx="20">
                  <c:v>-7580</c:v>
                </c:pt>
                <c:pt idx="21">
                  <c:v>-8222</c:v>
                </c:pt>
                <c:pt idx="22">
                  <c:v>-8549</c:v>
                </c:pt>
                <c:pt idx="23">
                  <c:v>-9245</c:v>
                </c:pt>
                <c:pt idx="24">
                  <c:v>-9991</c:v>
                </c:pt>
                <c:pt idx="25">
                  <c:v>-10446</c:v>
                </c:pt>
                <c:pt idx="26">
                  <c:v>-11803</c:v>
                </c:pt>
                <c:pt idx="27">
                  <c:v>-12880</c:v>
                </c:pt>
                <c:pt idx="28">
                  <c:v>-15436</c:v>
                </c:pt>
                <c:pt idx="29">
                  <c:v>-21868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'JUN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21 MOS estimates'!$L$5:$L$35</c:f>
              <c:numCache>
                <c:formatCode>#,##0</c:formatCode>
                <c:ptCount val="31"/>
                <c:pt idx="0">
                  <c:v>15142.657359999999</c:v>
                </c:pt>
                <c:pt idx="1">
                  <c:v>10349.000029999999</c:v>
                </c:pt>
                <c:pt idx="2">
                  <c:v>9030.1861800000006</c:v>
                </c:pt>
                <c:pt idx="3">
                  <c:v>8445.9996499999997</c:v>
                </c:pt>
                <c:pt idx="4">
                  <c:v>7915.5651399999997</c:v>
                </c:pt>
                <c:pt idx="5">
                  <c:v>7586.1069399999997</c:v>
                </c:pt>
                <c:pt idx="6">
                  <c:v>7453.3567400000002</c:v>
                </c:pt>
                <c:pt idx="7">
                  <c:v>7269.9340899999997</c:v>
                </c:pt>
                <c:pt idx="8">
                  <c:v>7114.0040399999998</c:v>
                </c:pt>
                <c:pt idx="9">
                  <c:v>6964.2098900000001</c:v>
                </c:pt>
                <c:pt idx="10">
                  <c:v>6706.6618799999997</c:v>
                </c:pt>
                <c:pt idx="11">
                  <c:v>6519.1125599999996</c:v>
                </c:pt>
                <c:pt idx="12">
                  <c:v>6421.4341400000003</c:v>
                </c:pt>
                <c:pt idx="13">
                  <c:v>6296.5155400000003</c:v>
                </c:pt>
                <c:pt idx="14">
                  <c:v>6184.1760199999999</c:v>
                </c:pt>
                <c:pt idx="15">
                  <c:v>6001.4605600000004</c:v>
                </c:pt>
                <c:pt idx="16">
                  <c:v>5879.2664000000004</c:v>
                </c:pt>
                <c:pt idx="17">
                  <c:v>5701.0003900000002</c:v>
                </c:pt>
                <c:pt idx="18">
                  <c:v>5531.0001599999996</c:v>
                </c:pt>
                <c:pt idx="19">
                  <c:v>5259.9986600000002</c:v>
                </c:pt>
                <c:pt idx="20">
                  <c:v>5093.9537099999998</c:v>
                </c:pt>
                <c:pt idx="21">
                  <c:v>4761.1995100000004</c:v>
                </c:pt>
                <c:pt idx="22">
                  <c:v>4567.0006199999998</c:v>
                </c:pt>
                <c:pt idx="23">
                  <c:v>4305.7751699999999</c:v>
                </c:pt>
                <c:pt idx="24">
                  <c:v>3947.05033</c:v>
                </c:pt>
                <c:pt idx="25">
                  <c:v>3614.3498800000002</c:v>
                </c:pt>
                <c:pt idx="26">
                  <c:v>3179.2109099999998</c:v>
                </c:pt>
                <c:pt idx="27">
                  <c:v>2529.7604299999998</c:v>
                </c:pt>
                <c:pt idx="28">
                  <c:v>2125.35545</c:v>
                </c:pt>
                <c:pt idx="29">
                  <c:v>-4167.6138000000001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'JUN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21 MOS estimates'!$M$5:$M$35</c:f>
              <c:numCache>
                <c:formatCode>#,##0</c:formatCode>
                <c:ptCount val="31"/>
                <c:pt idx="0">
                  <c:v>15569</c:v>
                </c:pt>
                <c:pt idx="1">
                  <c:v>10365</c:v>
                </c:pt>
                <c:pt idx="2">
                  <c:v>7980</c:v>
                </c:pt>
                <c:pt idx="3">
                  <c:v>6883</c:v>
                </c:pt>
                <c:pt idx="4">
                  <c:v>4037</c:v>
                </c:pt>
                <c:pt idx="5">
                  <c:v>3370</c:v>
                </c:pt>
                <c:pt idx="6">
                  <c:v>2852</c:v>
                </c:pt>
                <c:pt idx="7">
                  <c:v>2481</c:v>
                </c:pt>
                <c:pt idx="8">
                  <c:v>2216</c:v>
                </c:pt>
                <c:pt idx="9">
                  <c:v>1830</c:v>
                </c:pt>
                <c:pt idx="10">
                  <c:v>1633</c:v>
                </c:pt>
                <c:pt idx="11">
                  <c:v>1506</c:v>
                </c:pt>
                <c:pt idx="12">
                  <c:v>1032</c:v>
                </c:pt>
                <c:pt idx="13">
                  <c:v>799</c:v>
                </c:pt>
                <c:pt idx="14">
                  <c:v>473</c:v>
                </c:pt>
                <c:pt idx="15">
                  <c:v>326</c:v>
                </c:pt>
                <c:pt idx="16">
                  <c:v>88</c:v>
                </c:pt>
                <c:pt idx="17">
                  <c:v>-104</c:v>
                </c:pt>
                <c:pt idx="18">
                  <c:v>-399</c:v>
                </c:pt>
                <c:pt idx="19">
                  <c:v>-832</c:v>
                </c:pt>
                <c:pt idx="20">
                  <c:v>-1034</c:v>
                </c:pt>
                <c:pt idx="21">
                  <c:v>-1105</c:v>
                </c:pt>
                <c:pt idx="22">
                  <c:v>-1349</c:v>
                </c:pt>
                <c:pt idx="23">
                  <c:v>-1516</c:v>
                </c:pt>
                <c:pt idx="24">
                  <c:v>-1835</c:v>
                </c:pt>
                <c:pt idx="25">
                  <c:v>-2302</c:v>
                </c:pt>
                <c:pt idx="26">
                  <c:v>-2949</c:v>
                </c:pt>
                <c:pt idx="27">
                  <c:v>-3657</c:v>
                </c:pt>
                <c:pt idx="28">
                  <c:v>-4518</c:v>
                </c:pt>
                <c:pt idx="29">
                  <c:v>-8687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'JUN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21 MOS estimates'!$N$5:$N$35</c:f>
              <c:numCache>
                <c:formatCode>#,##0</c:formatCode>
                <c:ptCount val="31"/>
                <c:pt idx="0">
                  <c:v>205</c:v>
                </c:pt>
                <c:pt idx="1">
                  <c:v>102</c:v>
                </c:pt>
                <c:pt idx="2">
                  <c:v>87</c:v>
                </c:pt>
                <c:pt idx="3">
                  <c:v>81</c:v>
                </c:pt>
                <c:pt idx="4">
                  <c:v>71</c:v>
                </c:pt>
                <c:pt idx="5">
                  <c:v>69</c:v>
                </c:pt>
                <c:pt idx="6">
                  <c:v>68</c:v>
                </c:pt>
                <c:pt idx="7">
                  <c:v>63</c:v>
                </c:pt>
                <c:pt idx="8">
                  <c:v>55</c:v>
                </c:pt>
                <c:pt idx="9">
                  <c:v>53</c:v>
                </c:pt>
                <c:pt idx="10">
                  <c:v>50</c:v>
                </c:pt>
                <c:pt idx="11">
                  <c:v>45</c:v>
                </c:pt>
                <c:pt idx="12">
                  <c:v>44</c:v>
                </c:pt>
                <c:pt idx="13">
                  <c:v>41</c:v>
                </c:pt>
                <c:pt idx="14">
                  <c:v>36</c:v>
                </c:pt>
                <c:pt idx="15">
                  <c:v>34</c:v>
                </c:pt>
                <c:pt idx="16">
                  <c:v>31</c:v>
                </c:pt>
                <c:pt idx="17">
                  <c:v>24</c:v>
                </c:pt>
                <c:pt idx="18">
                  <c:v>21</c:v>
                </c:pt>
                <c:pt idx="19">
                  <c:v>20</c:v>
                </c:pt>
                <c:pt idx="20">
                  <c:v>16</c:v>
                </c:pt>
                <c:pt idx="21">
                  <c:v>10</c:v>
                </c:pt>
                <c:pt idx="22">
                  <c:v>-63</c:v>
                </c:pt>
                <c:pt idx="23">
                  <c:v>-875</c:v>
                </c:pt>
                <c:pt idx="24">
                  <c:v>-1544</c:v>
                </c:pt>
                <c:pt idx="25">
                  <c:v>-2859</c:v>
                </c:pt>
                <c:pt idx="26">
                  <c:v>-4300</c:v>
                </c:pt>
                <c:pt idx="27">
                  <c:v>-5038</c:v>
                </c:pt>
                <c:pt idx="28">
                  <c:v>-6377</c:v>
                </c:pt>
                <c:pt idx="29">
                  <c:v>-17632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'JUN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21 MOS estimates'!$O$5:$O$35</c:f>
              <c:numCache>
                <c:formatCode>#,##0</c:formatCode>
                <c:ptCount val="31"/>
                <c:pt idx="0">
                  <c:v>6965</c:v>
                </c:pt>
                <c:pt idx="1">
                  <c:v>4841</c:v>
                </c:pt>
                <c:pt idx="2">
                  <c:v>3818</c:v>
                </c:pt>
                <c:pt idx="3">
                  <c:v>3155</c:v>
                </c:pt>
                <c:pt idx="4">
                  <c:v>2820</c:v>
                </c:pt>
                <c:pt idx="5">
                  <c:v>2475</c:v>
                </c:pt>
                <c:pt idx="6">
                  <c:v>1858</c:v>
                </c:pt>
                <c:pt idx="7">
                  <c:v>1671</c:v>
                </c:pt>
                <c:pt idx="8">
                  <c:v>1340</c:v>
                </c:pt>
                <c:pt idx="9">
                  <c:v>991</c:v>
                </c:pt>
                <c:pt idx="10">
                  <c:v>770</c:v>
                </c:pt>
                <c:pt idx="11">
                  <c:v>572</c:v>
                </c:pt>
                <c:pt idx="12">
                  <c:v>418</c:v>
                </c:pt>
                <c:pt idx="13">
                  <c:v>277</c:v>
                </c:pt>
                <c:pt idx="14">
                  <c:v>47</c:v>
                </c:pt>
                <c:pt idx="15">
                  <c:v>-153</c:v>
                </c:pt>
                <c:pt idx="16">
                  <c:v>-329</c:v>
                </c:pt>
                <c:pt idx="17">
                  <c:v>-413</c:v>
                </c:pt>
                <c:pt idx="18">
                  <c:v>-513</c:v>
                </c:pt>
                <c:pt idx="19">
                  <c:v>-811</c:v>
                </c:pt>
                <c:pt idx="20">
                  <c:v>-963</c:v>
                </c:pt>
                <c:pt idx="21">
                  <c:v>-1100</c:v>
                </c:pt>
                <c:pt idx="22">
                  <c:v>-1226</c:v>
                </c:pt>
                <c:pt idx="23">
                  <c:v>-1310</c:v>
                </c:pt>
                <c:pt idx="24">
                  <c:v>-1509</c:v>
                </c:pt>
                <c:pt idx="25">
                  <c:v>-1661</c:v>
                </c:pt>
                <c:pt idx="26">
                  <c:v>-1851</c:v>
                </c:pt>
                <c:pt idx="27">
                  <c:v>-2036</c:v>
                </c:pt>
                <c:pt idx="28">
                  <c:v>-2423</c:v>
                </c:pt>
                <c:pt idx="29">
                  <c:v>-9692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'JUL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estimates'!$D$19:$H$19</c:f>
              <c:numCache>
                <c:formatCode>#,##0</c:formatCode>
                <c:ptCount val="5"/>
                <c:pt idx="0">
                  <c:v>-12453.5</c:v>
                </c:pt>
                <c:pt idx="1">
                  <c:v>4584.2907699999996</c:v>
                </c:pt>
                <c:pt idx="2">
                  <c:v>-2267</c:v>
                </c:pt>
                <c:pt idx="3">
                  <c:v>-119</c:v>
                </c:pt>
                <c:pt idx="4">
                  <c:v>-1089.5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'JUL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estimates'!$D$20:$H$20</c:f>
              <c:numCache>
                <c:formatCode>#,##0</c:formatCode>
                <c:ptCount val="5"/>
                <c:pt idx="0">
                  <c:v>-19200.5</c:v>
                </c:pt>
                <c:pt idx="1">
                  <c:v>2690.9983499999998</c:v>
                </c:pt>
                <c:pt idx="2">
                  <c:v>-5315</c:v>
                </c:pt>
                <c:pt idx="3">
                  <c:v>-3835</c:v>
                </c:pt>
                <c:pt idx="4">
                  <c:v>-2641.5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'JUL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estimates'!$D$21:$H$21</c:f>
              <c:numCache>
                <c:formatCode>#,##0</c:formatCode>
                <c:ptCount val="5"/>
                <c:pt idx="0">
                  <c:v>-30618</c:v>
                </c:pt>
                <c:pt idx="1">
                  <c:v>-900.85158999999999</c:v>
                </c:pt>
                <c:pt idx="2">
                  <c:v>-11412</c:v>
                </c:pt>
                <c:pt idx="3">
                  <c:v>-12659</c:v>
                </c:pt>
                <c:pt idx="4">
                  <c:v>-5960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'JUL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estimates'!$D$22:$H$22</c:f>
              <c:numCache>
                <c:formatCode>#,##0</c:formatCode>
                <c:ptCount val="5"/>
                <c:pt idx="0">
                  <c:v>-8179.4516129032254</c:v>
                </c:pt>
                <c:pt idx="1">
                  <c:v>5750.7094206451611</c:v>
                </c:pt>
                <c:pt idx="2">
                  <c:v>116.38709677419355</c:v>
                </c:pt>
                <c:pt idx="3">
                  <c:v>-771.58064516129036</c:v>
                </c:pt>
                <c:pt idx="4">
                  <c:v>143.96774193548387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'JUL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estimates'!$D$26:$H$26</c:f>
              <c:numCache>
                <c:formatCode>#,##0</c:formatCode>
                <c:ptCount val="5"/>
                <c:pt idx="0">
                  <c:v>-7729</c:v>
                </c:pt>
                <c:pt idx="1">
                  <c:v>5601.2515199999998</c:v>
                </c:pt>
                <c:pt idx="2">
                  <c:v>-133</c:v>
                </c:pt>
                <c:pt idx="3">
                  <c:v>38</c:v>
                </c:pt>
                <c:pt idx="4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'JUL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estimates'!$D$15:$H$15</c:f>
              <c:numCache>
                <c:formatCode>#,##0</c:formatCode>
                <c:ptCount val="5"/>
                <c:pt idx="0">
                  <c:v>10626</c:v>
                </c:pt>
                <c:pt idx="1">
                  <c:v>18638.84893</c:v>
                </c:pt>
                <c:pt idx="2">
                  <c:v>13234</c:v>
                </c:pt>
                <c:pt idx="3">
                  <c:v>2022</c:v>
                </c:pt>
                <c:pt idx="4">
                  <c:v>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'JUL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estimates'!$D$16:$H$16</c:f>
              <c:numCache>
                <c:formatCode>#,##0</c:formatCode>
                <c:ptCount val="5"/>
                <c:pt idx="0">
                  <c:v>3634</c:v>
                </c:pt>
                <c:pt idx="1">
                  <c:v>8535.0877250000012</c:v>
                </c:pt>
                <c:pt idx="2">
                  <c:v>6873.5</c:v>
                </c:pt>
                <c:pt idx="3">
                  <c:v>142</c:v>
                </c:pt>
                <c:pt idx="4">
                  <c:v>2719.5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'JUL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21 MOS estimates'!$D$17:$H$17</c:f>
              <c:numCache>
                <c:formatCode>#,##0</c:formatCode>
                <c:ptCount val="5"/>
                <c:pt idx="0">
                  <c:v>-3990.5</c:v>
                </c:pt>
                <c:pt idx="1">
                  <c:v>6423.2386299999998</c:v>
                </c:pt>
                <c:pt idx="2">
                  <c:v>2381</c:v>
                </c:pt>
                <c:pt idx="3">
                  <c:v>74</c:v>
                </c:pt>
                <c:pt idx="4">
                  <c:v>1313.5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'JUL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'JUL 21 MOS estimates'!$K$5:$K$35</c:f>
              <c:numCache>
                <c:formatCode>#,##0</c:formatCode>
                <c:ptCount val="31"/>
                <c:pt idx="0">
                  <c:v>10626</c:v>
                </c:pt>
                <c:pt idx="1">
                  <c:v>4234</c:v>
                </c:pt>
                <c:pt idx="2">
                  <c:v>3034</c:v>
                </c:pt>
                <c:pt idx="3">
                  <c:v>396</c:v>
                </c:pt>
                <c:pt idx="4">
                  <c:v>-905</c:v>
                </c:pt>
                <c:pt idx="5">
                  <c:v>-2297</c:v>
                </c:pt>
                <c:pt idx="6">
                  <c:v>-3145</c:v>
                </c:pt>
                <c:pt idx="7">
                  <c:v>-3834</c:v>
                </c:pt>
                <c:pt idx="8">
                  <c:v>-4147</c:v>
                </c:pt>
                <c:pt idx="9">
                  <c:v>-4623</c:v>
                </c:pt>
                <c:pt idx="10">
                  <c:v>-5042</c:v>
                </c:pt>
                <c:pt idx="11">
                  <c:v>-5740</c:v>
                </c:pt>
                <c:pt idx="12">
                  <c:v>-6017</c:v>
                </c:pt>
                <c:pt idx="13">
                  <c:v>-6334</c:v>
                </c:pt>
                <c:pt idx="14">
                  <c:v>-6810</c:v>
                </c:pt>
                <c:pt idx="15">
                  <c:v>-7729</c:v>
                </c:pt>
                <c:pt idx="16">
                  <c:v>-8222</c:v>
                </c:pt>
                <c:pt idx="17">
                  <c:v>-8982</c:v>
                </c:pt>
                <c:pt idx="18">
                  <c:v>-9574</c:v>
                </c:pt>
                <c:pt idx="19">
                  <c:v>-10037</c:v>
                </c:pt>
                <c:pt idx="20">
                  <c:v>-10753</c:v>
                </c:pt>
                <c:pt idx="21">
                  <c:v>-11625</c:v>
                </c:pt>
                <c:pt idx="22">
                  <c:v>-12035</c:v>
                </c:pt>
                <c:pt idx="23">
                  <c:v>-12872</c:v>
                </c:pt>
                <c:pt idx="24">
                  <c:v>-13556</c:v>
                </c:pt>
                <c:pt idx="25">
                  <c:v>-15171</c:v>
                </c:pt>
                <c:pt idx="26">
                  <c:v>-16405</c:v>
                </c:pt>
                <c:pt idx="27">
                  <c:v>-16979</c:v>
                </c:pt>
                <c:pt idx="28">
                  <c:v>-17695</c:v>
                </c:pt>
                <c:pt idx="29">
                  <c:v>-20706</c:v>
                </c:pt>
                <c:pt idx="30">
                  <c:v>-30618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'JUL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21 MOS estimates'!$L$5:$L$35</c:f>
              <c:numCache>
                <c:formatCode>#,##0</c:formatCode>
                <c:ptCount val="31"/>
                <c:pt idx="0">
                  <c:v>18638.84893</c:v>
                </c:pt>
                <c:pt idx="1">
                  <c:v>9800.9991800000007</c:v>
                </c:pt>
                <c:pt idx="2">
                  <c:v>7269.1762699999999</c:v>
                </c:pt>
                <c:pt idx="3">
                  <c:v>7143.03359</c:v>
                </c:pt>
                <c:pt idx="4">
                  <c:v>6987.6091900000001</c:v>
                </c:pt>
                <c:pt idx="5">
                  <c:v>6794.8751700000003</c:v>
                </c:pt>
                <c:pt idx="6">
                  <c:v>6553.27441</c:v>
                </c:pt>
                <c:pt idx="7">
                  <c:v>6471.5698499999999</c:v>
                </c:pt>
                <c:pt idx="8">
                  <c:v>6374.9074099999998</c:v>
                </c:pt>
                <c:pt idx="9">
                  <c:v>6194.0317800000003</c:v>
                </c:pt>
                <c:pt idx="10">
                  <c:v>6137.0003500000003</c:v>
                </c:pt>
                <c:pt idx="11">
                  <c:v>6094.0434599999999</c:v>
                </c:pt>
                <c:pt idx="12">
                  <c:v>5994.1735699999999</c:v>
                </c:pt>
                <c:pt idx="13">
                  <c:v>5875.9998599999999</c:v>
                </c:pt>
                <c:pt idx="14">
                  <c:v>5782.2098500000002</c:v>
                </c:pt>
                <c:pt idx="15">
                  <c:v>5601.2515199999998</c:v>
                </c:pt>
                <c:pt idx="16">
                  <c:v>5498.9992700000003</c:v>
                </c:pt>
                <c:pt idx="17">
                  <c:v>5405.4594500000003</c:v>
                </c:pt>
                <c:pt idx="18">
                  <c:v>5287.3881899999997</c:v>
                </c:pt>
                <c:pt idx="19">
                  <c:v>5170.6308600000002</c:v>
                </c:pt>
                <c:pt idx="20">
                  <c:v>4837.5561399999997</c:v>
                </c:pt>
                <c:pt idx="21">
                  <c:v>4756.26541</c:v>
                </c:pt>
                <c:pt idx="22">
                  <c:v>4631.1142300000001</c:v>
                </c:pt>
                <c:pt idx="23">
                  <c:v>4537.46731</c:v>
                </c:pt>
                <c:pt idx="24">
                  <c:v>4348.0003299999998</c:v>
                </c:pt>
                <c:pt idx="25">
                  <c:v>4197.6045999999997</c:v>
                </c:pt>
                <c:pt idx="26">
                  <c:v>3986.7910099999999</c:v>
                </c:pt>
                <c:pt idx="27">
                  <c:v>3420.56574</c:v>
                </c:pt>
                <c:pt idx="28">
                  <c:v>3173.99865</c:v>
                </c:pt>
                <c:pt idx="29">
                  <c:v>2207.9980500000001</c:v>
                </c:pt>
                <c:pt idx="30">
                  <c:v>-900.85158999999999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'JUL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21 MOS estimates'!$M$5:$M$35</c:f>
              <c:numCache>
                <c:formatCode>#,##0</c:formatCode>
                <c:ptCount val="31"/>
                <c:pt idx="0">
                  <c:v>13234</c:v>
                </c:pt>
                <c:pt idx="1">
                  <c:v>8429</c:v>
                </c:pt>
                <c:pt idx="2">
                  <c:v>5318</c:v>
                </c:pt>
                <c:pt idx="3">
                  <c:v>4183</c:v>
                </c:pt>
                <c:pt idx="4">
                  <c:v>3916</c:v>
                </c:pt>
                <c:pt idx="5">
                  <c:v>3116</c:v>
                </c:pt>
                <c:pt idx="6">
                  <c:v>2764</c:v>
                </c:pt>
                <c:pt idx="7">
                  <c:v>2574</c:v>
                </c:pt>
                <c:pt idx="8">
                  <c:v>2188</c:v>
                </c:pt>
                <c:pt idx="9">
                  <c:v>1611</c:v>
                </c:pt>
                <c:pt idx="10">
                  <c:v>1144</c:v>
                </c:pt>
                <c:pt idx="11">
                  <c:v>897</c:v>
                </c:pt>
                <c:pt idx="12">
                  <c:v>695</c:v>
                </c:pt>
                <c:pt idx="13">
                  <c:v>490</c:v>
                </c:pt>
                <c:pt idx="14">
                  <c:v>199</c:v>
                </c:pt>
                <c:pt idx="15">
                  <c:v>-133</c:v>
                </c:pt>
                <c:pt idx="16">
                  <c:v>-356</c:v>
                </c:pt>
                <c:pt idx="17">
                  <c:v>-572</c:v>
                </c:pt>
                <c:pt idx="18">
                  <c:v>-790</c:v>
                </c:pt>
                <c:pt idx="19">
                  <c:v>-1257</c:v>
                </c:pt>
                <c:pt idx="20">
                  <c:v>-1717</c:v>
                </c:pt>
                <c:pt idx="21">
                  <c:v>-1944</c:v>
                </c:pt>
                <c:pt idx="22">
                  <c:v>-2148</c:v>
                </c:pt>
                <c:pt idx="23">
                  <c:v>-2386</c:v>
                </c:pt>
                <c:pt idx="24">
                  <c:v>-2804</c:v>
                </c:pt>
                <c:pt idx="25">
                  <c:v>-3127</c:v>
                </c:pt>
                <c:pt idx="26">
                  <c:v>-3591</c:v>
                </c:pt>
                <c:pt idx="27">
                  <c:v>-4283</c:v>
                </c:pt>
                <c:pt idx="28">
                  <c:v>-4854</c:v>
                </c:pt>
                <c:pt idx="29">
                  <c:v>-5776</c:v>
                </c:pt>
                <c:pt idx="30">
                  <c:v>-11412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'JUL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21 MOS estimates'!$N$5:$N$35</c:f>
              <c:numCache>
                <c:formatCode>#,##0</c:formatCode>
                <c:ptCount val="31"/>
                <c:pt idx="0">
                  <c:v>2022</c:v>
                </c:pt>
                <c:pt idx="1">
                  <c:v>152</c:v>
                </c:pt>
                <c:pt idx="2">
                  <c:v>132</c:v>
                </c:pt>
                <c:pt idx="3">
                  <c:v>124</c:v>
                </c:pt>
                <c:pt idx="4">
                  <c:v>111</c:v>
                </c:pt>
                <c:pt idx="5">
                  <c:v>97</c:v>
                </c:pt>
                <c:pt idx="6">
                  <c:v>84</c:v>
                </c:pt>
                <c:pt idx="7">
                  <c:v>78</c:v>
                </c:pt>
                <c:pt idx="8">
                  <c:v>70</c:v>
                </c:pt>
                <c:pt idx="9">
                  <c:v>68</c:v>
                </c:pt>
                <c:pt idx="10">
                  <c:v>67</c:v>
                </c:pt>
                <c:pt idx="11">
                  <c:v>63</c:v>
                </c:pt>
                <c:pt idx="12">
                  <c:v>61</c:v>
                </c:pt>
                <c:pt idx="13">
                  <c:v>53</c:v>
                </c:pt>
                <c:pt idx="14">
                  <c:v>48</c:v>
                </c:pt>
                <c:pt idx="15">
                  <c:v>38</c:v>
                </c:pt>
                <c:pt idx="16">
                  <c:v>33</c:v>
                </c:pt>
                <c:pt idx="17">
                  <c:v>24</c:v>
                </c:pt>
                <c:pt idx="18">
                  <c:v>21</c:v>
                </c:pt>
                <c:pt idx="19">
                  <c:v>17</c:v>
                </c:pt>
                <c:pt idx="20">
                  <c:v>14</c:v>
                </c:pt>
                <c:pt idx="21">
                  <c:v>-23</c:v>
                </c:pt>
                <c:pt idx="22">
                  <c:v>-48</c:v>
                </c:pt>
                <c:pt idx="23">
                  <c:v>-190</c:v>
                </c:pt>
                <c:pt idx="24">
                  <c:v>-695</c:v>
                </c:pt>
                <c:pt idx="25">
                  <c:v>-1369</c:v>
                </c:pt>
                <c:pt idx="26">
                  <c:v>-1948</c:v>
                </c:pt>
                <c:pt idx="27">
                  <c:v>-2694</c:v>
                </c:pt>
                <c:pt idx="28">
                  <c:v>-3170</c:v>
                </c:pt>
                <c:pt idx="29">
                  <c:v>-4500</c:v>
                </c:pt>
                <c:pt idx="30">
                  <c:v>-12659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'JUL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21 MOS estimates'!$O$5:$O$35</c:f>
              <c:numCache>
                <c:formatCode>#,##0</c:formatCode>
                <c:ptCount val="31"/>
                <c:pt idx="0">
                  <c:v>5081</c:v>
                </c:pt>
                <c:pt idx="1">
                  <c:v>2926</c:v>
                </c:pt>
                <c:pt idx="2">
                  <c:v>2513</c:v>
                </c:pt>
                <c:pt idx="3">
                  <c:v>2119</c:v>
                </c:pt>
                <c:pt idx="4">
                  <c:v>1757</c:v>
                </c:pt>
                <c:pt idx="5">
                  <c:v>1554</c:v>
                </c:pt>
                <c:pt idx="6">
                  <c:v>1407</c:v>
                </c:pt>
                <c:pt idx="7">
                  <c:v>1352</c:v>
                </c:pt>
                <c:pt idx="8">
                  <c:v>1275</c:v>
                </c:pt>
                <c:pt idx="9">
                  <c:v>1109</c:v>
                </c:pt>
                <c:pt idx="10">
                  <c:v>1000</c:v>
                </c:pt>
                <c:pt idx="11">
                  <c:v>948</c:v>
                </c:pt>
                <c:pt idx="12">
                  <c:v>757</c:v>
                </c:pt>
                <c:pt idx="13">
                  <c:v>638</c:v>
                </c:pt>
                <c:pt idx="14">
                  <c:v>544</c:v>
                </c:pt>
                <c:pt idx="15">
                  <c:v>419</c:v>
                </c:pt>
                <c:pt idx="16">
                  <c:v>261</c:v>
                </c:pt>
                <c:pt idx="17">
                  <c:v>79</c:v>
                </c:pt>
                <c:pt idx="18">
                  <c:v>-24</c:v>
                </c:pt>
                <c:pt idx="19">
                  <c:v>-211</c:v>
                </c:pt>
                <c:pt idx="20">
                  <c:v>-489</c:v>
                </c:pt>
                <c:pt idx="21">
                  <c:v>-844</c:v>
                </c:pt>
                <c:pt idx="22">
                  <c:v>-980</c:v>
                </c:pt>
                <c:pt idx="23">
                  <c:v>-1199</c:v>
                </c:pt>
                <c:pt idx="24">
                  <c:v>-1412</c:v>
                </c:pt>
                <c:pt idx="25">
                  <c:v>-1530</c:v>
                </c:pt>
                <c:pt idx="26">
                  <c:v>-1570</c:v>
                </c:pt>
                <c:pt idx="27">
                  <c:v>-1774</c:v>
                </c:pt>
                <c:pt idx="28">
                  <c:v>-2212</c:v>
                </c:pt>
                <c:pt idx="29">
                  <c:v>-3071</c:v>
                </c:pt>
                <c:pt idx="30">
                  <c:v>-5960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'AUG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estimates'!$D$19:$H$19</c:f>
              <c:numCache>
                <c:formatCode>#,##0</c:formatCode>
                <c:ptCount val="5"/>
                <c:pt idx="0">
                  <c:v>-9384</c:v>
                </c:pt>
                <c:pt idx="1">
                  <c:v>4290.1702699999996</c:v>
                </c:pt>
                <c:pt idx="2">
                  <c:v>-3143.5</c:v>
                </c:pt>
                <c:pt idx="3">
                  <c:v>-1.5</c:v>
                </c:pt>
                <c:pt idx="4">
                  <c:v>-263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'AUG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estimates'!$D$20:$H$20</c:f>
              <c:numCache>
                <c:formatCode>#,##0</c:formatCode>
                <c:ptCount val="5"/>
                <c:pt idx="0">
                  <c:v>-14451</c:v>
                </c:pt>
                <c:pt idx="1">
                  <c:v>3003.2044599999999</c:v>
                </c:pt>
                <c:pt idx="2">
                  <c:v>-6410.5</c:v>
                </c:pt>
                <c:pt idx="3">
                  <c:v>-1829</c:v>
                </c:pt>
                <c:pt idx="4">
                  <c:v>-2263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'AUG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estimates'!$D$21:$H$21</c:f>
              <c:numCache>
                <c:formatCode>#,##0</c:formatCode>
                <c:ptCount val="5"/>
                <c:pt idx="0">
                  <c:v>-21577</c:v>
                </c:pt>
                <c:pt idx="1">
                  <c:v>542.05133000000001</c:v>
                </c:pt>
                <c:pt idx="2">
                  <c:v>-10860</c:v>
                </c:pt>
                <c:pt idx="3">
                  <c:v>-9939</c:v>
                </c:pt>
                <c:pt idx="4">
                  <c:v>-5962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'AUG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estimates'!$D$22:$H$22</c:f>
              <c:numCache>
                <c:formatCode>#,##0</c:formatCode>
                <c:ptCount val="5"/>
                <c:pt idx="0">
                  <c:v>-4474.7741935483873</c:v>
                </c:pt>
                <c:pt idx="1">
                  <c:v>5554.96139451613</c:v>
                </c:pt>
                <c:pt idx="2">
                  <c:v>-610.64516129032256</c:v>
                </c:pt>
                <c:pt idx="3">
                  <c:v>-398.45161290322579</c:v>
                </c:pt>
                <c:pt idx="4">
                  <c:v>1159.9677419354839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'AUG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estimates'!$D$26:$H$26</c:f>
              <c:numCache>
                <c:formatCode>#,##0</c:formatCode>
                <c:ptCount val="5"/>
                <c:pt idx="0">
                  <c:v>-5268</c:v>
                </c:pt>
                <c:pt idx="1">
                  <c:v>5501.3111399999998</c:v>
                </c:pt>
                <c:pt idx="2">
                  <c:v>-733</c:v>
                </c:pt>
                <c:pt idx="3">
                  <c:v>39</c:v>
                </c:pt>
                <c:pt idx="4">
                  <c:v>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'AUG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estimates'!$D$15:$H$15</c:f>
              <c:numCache>
                <c:formatCode>#,##0</c:formatCode>
                <c:ptCount val="5"/>
                <c:pt idx="0">
                  <c:v>16076</c:v>
                </c:pt>
                <c:pt idx="1">
                  <c:v>10913.999620000001</c:v>
                </c:pt>
                <c:pt idx="2">
                  <c:v>11396</c:v>
                </c:pt>
                <c:pt idx="3">
                  <c:v>890</c:v>
                </c:pt>
                <c:pt idx="4">
                  <c:v>12425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'AUG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estimates'!$D$16:$H$16</c:f>
              <c:numCache>
                <c:formatCode>#,##0</c:formatCode>
                <c:ptCount val="5"/>
                <c:pt idx="0">
                  <c:v>7693.5</c:v>
                </c:pt>
                <c:pt idx="1">
                  <c:v>8405.7587399999993</c:v>
                </c:pt>
                <c:pt idx="2">
                  <c:v>5582.5</c:v>
                </c:pt>
                <c:pt idx="3">
                  <c:v>129</c:v>
                </c:pt>
                <c:pt idx="4">
                  <c:v>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'AUG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21 MOS estimates'!$D$17:$H$17</c:f>
              <c:numCache>
                <c:formatCode>#,##0</c:formatCode>
                <c:ptCount val="5"/>
                <c:pt idx="0">
                  <c:v>-235.5</c:v>
                </c:pt>
                <c:pt idx="1">
                  <c:v>6553.9999500000004</c:v>
                </c:pt>
                <c:pt idx="2">
                  <c:v>1480.5</c:v>
                </c:pt>
                <c:pt idx="3">
                  <c:v>61.5</c:v>
                </c:pt>
                <c:pt idx="4">
                  <c:v>2357.5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'AUG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'AUG 21 MOS estimates'!$K$5:$K$35</c:f>
              <c:numCache>
                <c:formatCode>#,##0</c:formatCode>
                <c:ptCount val="31"/>
                <c:pt idx="0">
                  <c:v>16076</c:v>
                </c:pt>
                <c:pt idx="1">
                  <c:v>8371</c:v>
                </c:pt>
                <c:pt idx="2">
                  <c:v>7016</c:v>
                </c:pt>
                <c:pt idx="3">
                  <c:v>4142</c:v>
                </c:pt>
                <c:pt idx="4">
                  <c:v>3624</c:v>
                </c:pt>
                <c:pt idx="5">
                  <c:v>2197</c:v>
                </c:pt>
                <c:pt idx="6">
                  <c:v>1251</c:v>
                </c:pt>
                <c:pt idx="7">
                  <c:v>379</c:v>
                </c:pt>
                <c:pt idx="8">
                  <c:v>-850</c:v>
                </c:pt>
                <c:pt idx="9">
                  <c:v>-2065</c:v>
                </c:pt>
                <c:pt idx="10">
                  <c:v>-2509</c:v>
                </c:pt>
                <c:pt idx="11">
                  <c:v>-2951</c:v>
                </c:pt>
                <c:pt idx="12">
                  <c:v>-3322</c:v>
                </c:pt>
                <c:pt idx="13">
                  <c:v>-4221</c:v>
                </c:pt>
                <c:pt idx="14">
                  <c:v>-4928</c:v>
                </c:pt>
                <c:pt idx="15">
                  <c:v>-5268</c:v>
                </c:pt>
                <c:pt idx="16">
                  <c:v>-5500</c:v>
                </c:pt>
                <c:pt idx="17">
                  <c:v>-5866</c:v>
                </c:pt>
                <c:pt idx="18">
                  <c:v>-6511</c:v>
                </c:pt>
                <c:pt idx="19">
                  <c:v>-7006</c:v>
                </c:pt>
                <c:pt idx="20">
                  <c:v>-7957</c:v>
                </c:pt>
                <c:pt idx="21">
                  <c:v>-8468</c:v>
                </c:pt>
                <c:pt idx="22">
                  <c:v>-9135</c:v>
                </c:pt>
                <c:pt idx="23">
                  <c:v>-9633</c:v>
                </c:pt>
                <c:pt idx="24">
                  <c:v>-10067</c:v>
                </c:pt>
                <c:pt idx="25">
                  <c:v>-10654</c:v>
                </c:pt>
                <c:pt idx="26">
                  <c:v>-11576</c:v>
                </c:pt>
                <c:pt idx="27">
                  <c:v>-12808</c:v>
                </c:pt>
                <c:pt idx="28">
                  <c:v>-13739</c:v>
                </c:pt>
                <c:pt idx="29">
                  <c:v>-15163</c:v>
                </c:pt>
                <c:pt idx="30">
                  <c:v>-21577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'AUG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21 MOS estimates'!$L$5:$L$35</c:f>
              <c:numCache>
                <c:formatCode>#,##0</c:formatCode>
                <c:ptCount val="31"/>
                <c:pt idx="0">
                  <c:v>10913.999620000001</c:v>
                </c:pt>
                <c:pt idx="1">
                  <c:v>8627.9996699999992</c:v>
                </c:pt>
                <c:pt idx="2">
                  <c:v>8183.5178100000003</c:v>
                </c:pt>
                <c:pt idx="3">
                  <c:v>7648.0003500000003</c:v>
                </c:pt>
                <c:pt idx="4">
                  <c:v>7341.0003299999998</c:v>
                </c:pt>
                <c:pt idx="5">
                  <c:v>7132.7831900000001</c:v>
                </c:pt>
                <c:pt idx="6">
                  <c:v>6856.9997199999998</c:v>
                </c:pt>
                <c:pt idx="7">
                  <c:v>6652.0003100000004</c:v>
                </c:pt>
                <c:pt idx="8">
                  <c:v>6455.9995900000004</c:v>
                </c:pt>
                <c:pt idx="9">
                  <c:v>6313.7336100000002</c:v>
                </c:pt>
                <c:pt idx="10">
                  <c:v>6156.4912700000004</c:v>
                </c:pt>
                <c:pt idx="11">
                  <c:v>6031.9998400000004</c:v>
                </c:pt>
                <c:pt idx="12">
                  <c:v>5926.1484099999998</c:v>
                </c:pt>
                <c:pt idx="13">
                  <c:v>5795.5859399999999</c:v>
                </c:pt>
                <c:pt idx="14">
                  <c:v>5561.7681899999998</c:v>
                </c:pt>
                <c:pt idx="15">
                  <c:v>5501.3111399999998</c:v>
                </c:pt>
                <c:pt idx="16">
                  <c:v>5409.5950400000002</c:v>
                </c:pt>
                <c:pt idx="17">
                  <c:v>5315.9988899999998</c:v>
                </c:pt>
                <c:pt idx="18">
                  <c:v>5203.9998400000004</c:v>
                </c:pt>
                <c:pt idx="19">
                  <c:v>5020.0003800000004</c:v>
                </c:pt>
                <c:pt idx="20">
                  <c:v>4841.0683399999998</c:v>
                </c:pt>
                <c:pt idx="21">
                  <c:v>4683.0009099999997</c:v>
                </c:pt>
                <c:pt idx="22">
                  <c:v>4326.8124799999996</c:v>
                </c:pt>
                <c:pt idx="23">
                  <c:v>4253.5280599999996</c:v>
                </c:pt>
                <c:pt idx="24">
                  <c:v>4175.0003800000004</c:v>
                </c:pt>
                <c:pt idx="25">
                  <c:v>4078.0005299999998</c:v>
                </c:pt>
                <c:pt idx="26">
                  <c:v>3810.0000300000002</c:v>
                </c:pt>
                <c:pt idx="27">
                  <c:v>3438.9991100000002</c:v>
                </c:pt>
                <c:pt idx="28">
                  <c:v>3219.97937</c:v>
                </c:pt>
                <c:pt idx="29">
                  <c:v>2786.4295499999998</c:v>
                </c:pt>
                <c:pt idx="30">
                  <c:v>542.05133000000001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'AUG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21 MOS estimates'!$M$5:$M$35</c:f>
              <c:numCache>
                <c:formatCode>#,##0</c:formatCode>
                <c:ptCount val="31"/>
                <c:pt idx="0">
                  <c:v>11396</c:v>
                </c:pt>
                <c:pt idx="1">
                  <c:v>6078</c:v>
                </c:pt>
                <c:pt idx="2">
                  <c:v>5087</c:v>
                </c:pt>
                <c:pt idx="3">
                  <c:v>3940</c:v>
                </c:pt>
                <c:pt idx="4">
                  <c:v>3226</c:v>
                </c:pt>
                <c:pt idx="5">
                  <c:v>2581</c:v>
                </c:pt>
                <c:pt idx="6">
                  <c:v>2069</c:v>
                </c:pt>
                <c:pt idx="7">
                  <c:v>1621</c:v>
                </c:pt>
                <c:pt idx="8">
                  <c:v>1340</c:v>
                </c:pt>
                <c:pt idx="9">
                  <c:v>977</c:v>
                </c:pt>
                <c:pt idx="10">
                  <c:v>670</c:v>
                </c:pt>
                <c:pt idx="11">
                  <c:v>413</c:v>
                </c:pt>
                <c:pt idx="12">
                  <c:v>138</c:v>
                </c:pt>
                <c:pt idx="13">
                  <c:v>-87</c:v>
                </c:pt>
                <c:pt idx="14">
                  <c:v>-437</c:v>
                </c:pt>
                <c:pt idx="15">
                  <c:v>-733</c:v>
                </c:pt>
                <c:pt idx="16">
                  <c:v>-852</c:v>
                </c:pt>
                <c:pt idx="17">
                  <c:v>-1245</c:v>
                </c:pt>
                <c:pt idx="18">
                  <c:v>-1539</c:v>
                </c:pt>
                <c:pt idx="19">
                  <c:v>-1943</c:v>
                </c:pt>
                <c:pt idx="20">
                  <c:v>-2329</c:v>
                </c:pt>
                <c:pt idx="21">
                  <c:v>-2556</c:v>
                </c:pt>
                <c:pt idx="22">
                  <c:v>-3021</c:v>
                </c:pt>
                <c:pt idx="23">
                  <c:v>-3266</c:v>
                </c:pt>
                <c:pt idx="24">
                  <c:v>-3536</c:v>
                </c:pt>
                <c:pt idx="25">
                  <c:v>-3923</c:v>
                </c:pt>
                <c:pt idx="26">
                  <c:v>-4270</c:v>
                </c:pt>
                <c:pt idx="27">
                  <c:v>-5048</c:v>
                </c:pt>
                <c:pt idx="28">
                  <c:v>-6040</c:v>
                </c:pt>
                <c:pt idx="29">
                  <c:v>-6781</c:v>
                </c:pt>
                <c:pt idx="30">
                  <c:v>-10860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'AUG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21 MOS estimates'!$N$5:$N$35</c:f>
              <c:numCache>
                <c:formatCode>#,##0</c:formatCode>
                <c:ptCount val="31"/>
                <c:pt idx="0">
                  <c:v>890</c:v>
                </c:pt>
                <c:pt idx="1">
                  <c:v>147</c:v>
                </c:pt>
                <c:pt idx="2">
                  <c:v>111</c:v>
                </c:pt>
                <c:pt idx="3">
                  <c:v>86</c:v>
                </c:pt>
                <c:pt idx="4">
                  <c:v>75</c:v>
                </c:pt>
                <c:pt idx="5">
                  <c:v>72</c:v>
                </c:pt>
                <c:pt idx="6">
                  <c:v>68</c:v>
                </c:pt>
                <c:pt idx="7">
                  <c:v>63</c:v>
                </c:pt>
                <c:pt idx="8">
                  <c:v>60</c:v>
                </c:pt>
                <c:pt idx="9">
                  <c:v>58</c:v>
                </c:pt>
                <c:pt idx="10">
                  <c:v>57</c:v>
                </c:pt>
                <c:pt idx="11">
                  <c:v>56</c:v>
                </c:pt>
                <c:pt idx="12">
                  <c:v>52</c:v>
                </c:pt>
                <c:pt idx="13">
                  <c:v>49</c:v>
                </c:pt>
                <c:pt idx="14">
                  <c:v>44</c:v>
                </c:pt>
                <c:pt idx="15">
                  <c:v>39</c:v>
                </c:pt>
                <c:pt idx="16">
                  <c:v>35</c:v>
                </c:pt>
                <c:pt idx="17">
                  <c:v>33</c:v>
                </c:pt>
                <c:pt idx="18">
                  <c:v>31</c:v>
                </c:pt>
                <c:pt idx="19">
                  <c:v>26</c:v>
                </c:pt>
                <c:pt idx="20">
                  <c:v>19</c:v>
                </c:pt>
                <c:pt idx="21">
                  <c:v>12</c:v>
                </c:pt>
                <c:pt idx="22">
                  <c:v>1</c:v>
                </c:pt>
                <c:pt idx="23">
                  <c:v>-4</c:v>
                </c:pt>
                <c:pt idx="24">
                  <c:v>-91</c:v>
                </c:pt>
                <c:pt idx="25">
                  <c:v>-197</c:v>
                </c:pt>
                <c:pt idx="26">
                  <c:v>-218</c:v>
                </c:pt>
                <c:pt idx="27">
                  <c:v>-329</c:v>
                </c:pt>
                <c:pt idx="28">
                  <c:v>-1175</c:v>
                </c:pt>
                <c:pt idx="29">
                  <c:v>-2483</c:v>
                </c:pt>
                <c:pt idx="30">
                  <c:v>-9939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'AUG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21 MOS estimates'!$O$5:$O$35</c:f>
              <c:numCache>
                <c:formatCode>#,##0</c:formatCode>
                <c:ptCount val="31"/>
                <c:pt idx="0">
                  <c:v>12425</c:v>
                </c:pt>
                <c:pt idx="1">
                  <c:v>4595</c:v>
                </c:pt>
                <c:pt idx="2">
                  <c:v>4079</c:v>
                </c:pt>
                <c:pt idx="3">
                  <c:v>3706</c:v>
                </c:pt>
                <c:pt idx="4">
                  <c:v>3250</c:v>
                </c:pt>
                <c:pt idx="5">
                  <c:v>2991</c:v>
                </c:pt>
                <c:pt idx="6">
                  <c:v>2749</c:v>
                </c:pt>
                <c:pt idx="7">
                  <c:v>2442</c:v>
                </c:pt>
                <c:pt idx="8">
                  <c:v>2273</c:v>
                </c:pt>
                <c:pt idx="9">
                  <c:v>1891</c:v>
                </c:pt>
                <c:pt idx="10">
                  <c:v>1722</c:v>
                </c:pt>
                <c:pt idx="11">
                  <c:v>1625</c:v>
                </c:pt>
                <c:pt idx="12">
                  <c:v>1348</c:v>
                </c:pt>
                <c:pt idx="13">
                  <c:v>1229</c:v>
                </c:pt>
                <c:pt idx="14">
                  <c:v>999</c:v>
                </c:pt>
                <c:pt idx="15">
                  <c:v>846</c:v>
                </c:pt>
                <c:pt idx="16">
                  <c:v>677</c:v>
                </c:pt>
                <c:pt idx="17">
                  <c:v>612</c:v>
                </c:pt>
                <c:pt idx="18">
                  <c:v>443</c:v>
                </c:pt>
                <c:pt idx="19">
                  <c:v>323</c:v>
                </c:pt>
                <c:pt idx="20">
                  <c:v>141</c:v>
                </c:pt>
                <c:pt idx="21">
                  <c:v>118</c:v>
                </c:pt>
                <c:pt idx="22">
                  <c:v>-104</c:v>
                </c:pt>
                <c:pt idx="23">
                  <c:v>-422</c:v>
                </c:pt>
                <c:pt idx="24">
                  <c:v>-631</c:v>
                </c:pt>
                <c:pt idx="25">
                  <c:v>-797</c:v>
                </c:pt>
                <c:pt idx="26">
                  <c:v>-931</c:v>
                </c:pt>
                <c:pt idx="27">
                  <c:v>-1152</c:v>
                </c:pt>
                <c:pt idx="28">
                  <c:v>-1976</c:v>
                </c:pt>
                <c:pt idx="29">
                  <c:v>-2550</c:v>
                </c:pt>
                <c:pt idx="30">
                  <c:v>-5962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Users/imollross/Documents/Trusted%20Location/MOS%20Estimates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MOS%20Estimate%20Forecast%20Model/2014/December%202014%20-%20February%202015/MOS_Estimates_December%202014%20-%20February%202015-%20Supporting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2021/March%202021%20to%20May%202021/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ile"/>
      <sheetName val="Dec Published MOS estimates"/>
      <sheetName val="Workfile (2)"/>
      <sheetName val="January Published MOS estimates"/>
      <sheetName val="Workfile (3)"/>
      <sheetName val="Feb Published MOS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Sydney MSP</v>
          </cell>
          <cell r="D3" t="str">
            <v>Sydney EGP</v>
          </cell>
          <cell r="E3" t="str">
            <v>Adelaide MAP</v>
          </cell>
          <cell r="F3" t="str">
            <v>Adelaide SEAGas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>
        <row r="3">
          <cell r="O3">
            <v>1</v>
          </cell>
        </row>
        <row r="4">
          <cell r="O4">
            <v>2</v>
          </cell>
        </row>
        <row r="5">
          <cell r="O5">
            <v>3</v>
          </cell>
        </row>
        <row r="6">
          <cell r="O6">
            <v>4</v>
          </cell>
        </row>
        <row r="7">
          <cell r="O7">
            <v>5</v>
          </cell>
        </row>
        <row r="8">
          <cell r="O8">
            <v>6</v>
          </cell>
        </row>
        <row r="9">
          <cell r="O9">
            <v>7</v>
          </cell>
        </row>
        <row r="10">
          <cell r="O10">
            <v>8</v>
          </cell>
        </row>
        <row r="11">
          <cell r="O11">
            <v>9</v>
          </cell>
        </row>
        <row r="12">
          <cell r="O12">
            <v>10</v>
          </cell>
        </row>
        <row r="13">
          <cell r="O13">
            <v>11</v>
          </cell>
        </row>
        <row r="14">
          <cell r="O14">
            <v>12</v>
          </cell>
        </row>
        <row r="15">
          <cell r="O15">
            <v>13</v>
          </cell>
        </row>
        <row r="16">
          <cell r="O16">
            <v>14</v>
          </cell>
        </row>
        <row r="17">
          <cell r="O17">
            <v>15</v>
          </cell>
        </row>
        <row r="18">
          <cell r="O18">
            <v>16</v>
          </cell>
        </row>
        <row r="19">
          <cell r="O19">
            <v>17</v>
          </cell>
        </row>
        <row r="20">
          <cell r="O20">
            <v>18</v>
          </cell>
        </row>
        <row r="21">
          <cell r="O21">
            <v>19</v>
          </cell>
        </row>
        <row r="22">
          <cell r="O22">
            <v>20</v>
          </cell>
        </row>
        <row r="23">
          <cell r="O23">
            <v>21</v>
          </cell>
        </row>
        <row r="24">
          <cell r="O24">
            <v>22</v>
          </cell>
        </row>
        <row r="25">
          <cell r="O25">
            <v>23</v>
          </cell>
        </row>
        <row r="26">
          <cell r="O26">
            <v>24</v>
          </cell>
        </row>
        <row r="27">
          <cell r="O27">
            <v>25</v>
          </cell>
        </row>
        <row r="28">
          <cell r="O28">
            <v>26</v>
          </cell>
        </row>
        <row r="29">
          <cell r="O29">
            <v>27</v>
          </cell>
        </row>
        <row r="30">
          <cell r="O30">
            <v>28</v>
          </cell>
        </row>
        <row r="31">
          <cell r="O31">
            <v>29</v>
          </cell>
        </row>
        <row r="32">
          <cell r="O32">
            <v>30</v>
          </cell>
        </row>
        <row r="33">
          <cell r="O33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1048576"/>
  <sheetViews>
    <sheetView zoomScale="85" zoomScaleNormal="85" workbookViewId="0">
      <selection activeCell="K5" sqref="K5:O3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9" t="s">
        <v>23</v>
      </c>
      <c r="D2" s="99"/>
      <c r="E2" s="99"/>
      <c r="F2" s="99"/>
      <c r="G2" s="99"/>
      <c r="H2" s="99"/>
    </row>
    <row r="3" spans="2:31" ht="29.25" customHeight="1" x14ac:dyDescent="0.2">
      <c r="C3" s="99" t="s">
        <v>21</v>
      </c>
      <c r="D3" s="99"/>
      <c r="E3" s="99"/>
      <c r="F3" s="99"/>
      <c r="G3" s="99"/>
      <c r="H3" s="99"/>
      <c r="I3" s="83"/>
      <c r="J3" s="99" t="s">
        <v>18</v>
      </c>
      <c r="K3" s="99"/>
      <c r="L3" s="99"/>
      <c r="M3" s="99"/>
      <c r="N3" s="99"/>
      <c r="O3" s="99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">
      <c r="B4" s="1"/>
      <c r="D4" s="84" t="s">
        <v>7</v>
      </c>
      <c r="E4" s="84" t="s">
        <v>5</v>
      </c>
      <c r="F4" s="84" t="s">
        <v>6</v>
      </c>
      <c r="G4" s="84" t="s">
        <v>15</v>
      </c>
      <c r="H4" s="84" t="s">
        <v>14</v>
      </c>
      <c r="I4" s="1"/>
      <c r="J4" s="30" t="s">
        <v>11</v>
      </c>
      <c r="K4" s="28" t="str">
        <f>'[2]Workfile (3)'!C3</f>
        <v>Sydney MSP</v>
      </c>
      <c r="L4" s="29" t="str">
        <f>'[2]Workfile (3)'!D3</f>
        <v>Sydney EGP</v>
      </c>
      <c r="M4" s="29" t="str">
        <f>'[2]Workfile (3)'!E3</f>
        <v>Adelaide MAP</v>
      </c>
      <c r="N4" s="29" t="str">
        <f>'[2]Workfile (3)'!F3</f>
        <v>Adelaide SEAGas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12956</v>
      </c>
      <c r="E5" s="39">
        <v>15142.657359999999</v>
      </c>
      <c r="F5" s="39">
        <v>15569</v>
      </c>
      <c r="G5" s="39">
        <v>205</v>
      </c>
      <c r="H5" s="39">
        <v>6965</v>
      </c>
      <c r="I5" s="1">
        <f>IF(ISBLANK([3]Period_1!O3)=TRUE, "",[3]Period_1!O3)</f>
        <v>1</v>
      </c>
      <c r="J5" s="42">
        <v>1</v>
      </c>
      <c r="K5" s="34">
        <v>12956</v>
      </c>
      <c r="L5" s="18">
        <v>15142.657359999999</v>
      </c>
      <c r="M5" s="18">
        <v>15569</v>
      </c>
      <c r="N5" s="18">
        <v>205</v>
      </c>
      <c r="O5" s="33">
        <v>6965</v>
      </c>
      <c r="AC5"/>
      <c r="AD5" s="2"/>
      <c r="AE5" s="6"/>
    </row>
    <row r="6" spans="2:31" ht="12.75" x14ac:dyDescent="0.2">
      <c r="B6" s="41"/>
      <c r="C6" s="40" t="s">
        <v>13</v>
      </c>
      <c r="D6" s="39">
        <v>21868</v>
      </c>
      <c r="E6" s="39">
        <v>4167.6138000000001</v>
      </c>
      <c r="F6" s="39">
        <v>8687</v>
      </c>
      <c r="G6" s="39">
        <v>17632</v>
      </c>
      <c r="H6" s="39">
        <v>9692</v>
      </c>
      <c r="I6" s="1">
        <f>IF(ISBLANK([3]Period_1!O4)=TRUE, "",[3]Period_1!O4)</f>
        <v>2</v>
      </c>
      <c r="J6" s="43">
        <v>1</v>
      </c>
      <c r="K6" s="34">
        <v>8625</v>
      </c>
      <c r="L6" s="18">
        <v>10349.000029999999</v>
      </c>
      <c r="M6" s="18">
        <v>10365</v>
      </c>
      <c r="N6" s="18">
        <v>102</v>
      </c>
      <c r="O6" s="35">
        <v>4841</v>
      </c>
      <c r="AC6"/>
      <c r="AD6" s="2"/>
    </row>
    <row r="7" spans="2:31" ht="12.75" x14ac:dyDescent="0.2">
      <c r="I7" s="1">
        <f>IF(ISBLANK([3]Period_1!O5)=TRUE, "",[3]Period_1!O5)</f>
        <v>3</v>
      </c>
      <c r="J7" s="43">
        <v>1</v>
      </c>
      <c r="K7" s="34">
        <v>7234</v>
      </c>
      <c r="L7" s="18">
        <v>9030.1861800000006</v>
      </c>
      <c r="M7" s="18">
        <v>7980</v>
      </c>
      <c r="N7" s="18">
        <v>87</v>
      </c>
      <c r="O7" s="35">
        <v>3818</v>
      </c>
      <c r="W7" s="5"/>
      <c r="AC7"/>
      <c r="AD7" s="2"/>
    </row>
    <row r="8" spans="2:31" ht="12.75" x14ac:dyDescent="0.2">
      <c r="I8" s="1">
        <f>IF(ISBLANK([3]Period_1!O6)=TRUE, "",[3]Period_1!O6)</f>
        <v>4</v>
      </c>
      <c r="J8" s="43">
        <v>1</v>
      </c>
      <c r="K8" s="34">
        <v>4990</v>
      </c>
      <c r="L8" s="18">
        <v>8445.9996499999997</v>
      </c>
      <c r="M8" s="18">
        <v>6883</v>
      </c>
      <c r="N8" s="18">
        <v>81</v>
      </c>
      <c r="O8" s="35">
        <v>3155</v>
      </c>
      <c r="W8" s="5"/>
      <c r="AC8"/>
      <c r="AD8" s="2"/>
    </row>
    <row r="9" spans="2:31" ht="12.75" x14ac:dyDescent="0.2">
      <c r="I9" s="1">
        <f>IF(ISBLANK([3]Period_1!O7)=TRUE, "",[3]Period_1!O7)</f>
        <v>5</v>
      </c>
      <c r="J9" s="43">
        <v>1</v>
      </c>
      <c r="K9" s="34">
        <v>3689</v>
      </c>
      <c r="L9" s="18">
        <v>7915.5651399999997</v>
      </c>
      <c r="M9" s="18">
        <v>4037</v>
      </c>
      <c r="N9" s="18">
        <v>71</v>
      </c>
      <c r="O9" s="35">
        <v>2820</v>
      </c>
      <c r="W9" s="5"/>
      <c r="AC9"/>
      <c r="AD9" s="2"/>
    </row>
    <row r="10" spans="2:31" ht="12.75" x14ac:dyDescent="0.2">
      <c r="I10" s="1">
        <f>IF(ISBLANK([3]Period_1!O8)=TRUE, "",[3]Period_1!O8)</f>
        <v>6</v>
      </c>
      <c r="J10" s="43">
        <v>1</v>
      </c>
      <c r="K10" s="34">
        <v>2656</v>
      </c>
      <c r="L10" s="18">
        <v>7586.1069399999997</v>
      </c>
      <c r="M10" s="18">
        <v>3370</v>
      </c>
      <c r="N10" s="18">
        <v>69</v>
      </c>
      <c r="O10" s="35">
        <v>2475</v>
      </c>
      <c r="W10" s="5"/>
      <c r="AC10"/>
      <c r="AD10" s="2"/>
    </row>
    <row r="11" spans="2:31" ht="12.75" customHeight="1" x14ac:dyDescent="0.2">
      <c r="C11" s="99" t="s">
        <v>17</v>
      </c>
      <c r="D11" s="99"/>
      <c r="E11" s="99"/>
      <c r="F11" s="99"/>
      <c r="G11" s="99"/>
      <c r="H11" s="99"/>
      <c r="I11" s="1">
        <f>IF(ISBLANK([3]Period_1!O9)=TRUE, "",[3]Period_1!O9)</f>
        <v>7</v>
      </c>
      <c r="J11" s="43">
        <v>1</v>
      </c>
      <c r="K11" s="34">
        <v>1337</v>
      </c>
      <c r="L11" s="18">
        <v>7453.3567400000002</v>
      </c>
      <c r="M11" s="18">
        <v>2852</v>
      </c>
      <c r="N11" s="18">
        <v>68</v>
      </c>
      <c r="O11" s="35">
        <v>1858</v>
      </c>
      <c r="W11" s="5"/>
      <c r="AC11"/>
      <c r="AD11" s="2"/>
    </row>
    <row r="12" spans="2:31" ht="12.75" x14ac:dyDescent="0.2">
      <c r="C12" s="99"/>
      <c r="D12" s="99"/>
      <c r="E12" s="99"/>
      <c r="F12" s="99"/>
      <c r="G12" s="99"/>
      <c r="H12" s="99"/>
      <c r="I12" s="1">
        <f>IF(ISBLANK([3]Period_1!O10)=TRUE, "",[3]Period_1!O10)</f>
        <v>8</v>
      </c>
      <c r="J12" s="43">
        <v>1</v>
      </c>
      <c r="K12" s="34">
        <v>760</v>
      </c>
      <c r="L12" s="18">
        <v>7269.9340899999997</v>
      </c>
      <c r="M12" s="18">
        <v>2481</v>
      </c>
      <c r="N12" s="18">
        <v>63</v>
      </c>
      <c r="O12" s="35">
        <v>1671</v>
      </c>
      <c r="W12" s="5"/>
      <c r="AC12"/>
      <c r="AD12" s="2"/>
    </row>
    <row r="13" spans="2:31" ht="12.75" x14ac:dyDescent="0.2">
      <c r="C13" s="3"/>
      <c r="D13" s="100" t="s">
        <v>10</v>
      </c>
      <c r="E13" s="101"/>
      <c r="F13" s="101"/>
      <c r="G13" s="101"/>
      <c r="H13" s="101"/>
      <c r="I13" s="1">
        <f>IF(ISBLANK([3]Period_1!O11)=TRUE, "",[3]Period_1!O11)</f>
        <v>9</v>
      </c>
      <c r="J13" s="43">
        <v>1</v>
      </c>
      <c r="K13" s="34">
        <v>9</v>
      </c>
      <c r="L13" s="18">
        <v>7114.0040399999998</v>
      </c>
      <c r="M13" s="18">
        <v>2216</v>
      </c>
      <c r="N13" s="18">
        <v>55</v>
      </c>
      <c r="O13" s="35">
        <v>1340</v>
      </c>
      <c r="W13" s="5"/>
      <c r="AC13"/>
      <c r="AD13" s="2"/>
    </row>
    <row r="14" spans="2:31" ht="12.75" customHeight="1" x14ac:dyDescent="0.2">
      <c r="C14" s="19"/>
      <c r="D14" s="86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f>IF(ISBLANK([3]Period_1!O12)=TRUE, "",[3]Period_1!O12)</f>
        <v>10</v>
      </c>
      <c r="J14" s="43">
        <v>1</v>
      </c>
      <c r="K14" s="34">
        <v>-539</v>
      </c>
      <c r="L14" s="18">
        <v>6964.2098900000001</v>
      </c>
      <c r="M14" s="18">
        <v>1830</v>
      </c>
      <c r="N14" s="18">
        <v>53</v>
      </c>
      <c r="O14" s="35">
        <v>991</v>
      </c>
      <c r="W14" s="5"/>
      <c r="AC14"/>
      <c r="AD14" s="2"/>
    </row>
    <row r="15" spans="2:31" ht="12.75" customHeight="1" x14ac:dyDescent="0.2">
      <c r="C15" s="87" t="s">
        <v>0</v>
      </c>
      <c r="D15" s="85">
        <v>12956</v>
      </c>
      <c r="E15" s="85">
        <v>15142.657359999999</v>
      </c>
      <c r="F15" s="85">
        <v>15569</v>
      </c>
      <c r="G15" s="85">
        <v>205</v>
      </c>
      <c r="H15" s="33">
        <v>6965</v>
      </c>
      <c r="I15" s="1">
        <f>IF(ISBLANK([3]Period_1!O13)=TRUE, "",[3]Period_1!O13)</f>
        <v>11</v>
      </c>
      <c r="J15" s="43">
        <v>1</v>
      </c>
      <c r="K15" s="34">
        <v>-1561</v>
      </c>
      <c r="L15" s="18">
        <v>6706.6618799999997</v>
      </c>
      <c r="M15" s="18">
        <v>1633</v>
      </c>
      <c r="N15" s="18">
        <v>50</v>
      </c>
      <c r="O15" s="35">
        <v>770</v>
      </c>
      <c r="W15" s="8"/>
      <c r="AC15"/>
      <c r="AD15" s="2"/>
    </row>
    <row r="16" spans="2:31" ht="12.75" x14ac:dyDescent="0.2">
      <c r="C16" s="88">
        <v>0.95</v>
      </c>
      <c r="D16" s="85">
        <v>7999.0499999999956</v>
      </c>
      <c r="E16" s="85">
        <v>9755.5337974999966</v>
      </c>
      <c r="F16" s="85">
        <v>9291.7499999999927</v>
      </c>
      <c r="G16" s="85">
        <v>95.249999999999957</v>
      </c>
      <c r="H16" s="35">
        <v>4380.6499999999969</v>
      </c>
      <c r="I16" s="1">
        <f>IF(ISBLANK([3]Period_1!O14)=TRUE, "",[3]Period_1!O14)</f>
        <v>12</v>
      </c>
      <c r="J16" s="43">
        <v>1</v>
      </c>
      <c r="K16" s="34">
        <v>-2146</v>
      </c>
      <c r="L16" s="18">
        <v>6519.1125599999996</v>
      </c>
      <c r="M16" s="18">
        <v>1506</v>
      </c>
      <c r="N16" s="18">
        <v>45</v>
      </c>
      <c r="O16" s="35">
        <v>572</v>
      </c>
      <c r="W16" s="8"/>
      <c r="AC16"/>
      <c r="AD16" s="2"/>
    </row>
    <row r="17" spans="2:30" ht="12.75" x14ac:dyDescent="0.2">
      <c r="C17" s="89">
        <v>0.75</v>
      </c>
      <c r="D17" s="85">
        <v>572.25</v>
      </c>
      <c r="E17" s="85">
        <v>7230.9515775</v>
      </c>
      <c r="F17" s="85">
        <v>2414.75</v>
      </c>
      <c r="G17" s="85">
        <v>61</v>
      </c>
      <c r="H17" s="35">
        <v>1588.25</v>
      </c>
      <c r="I17" s="1">
        <f>IF(ISBLANK([3]Period_1!O15)=TRUE, "",[3]Period_1!O15)</f>
        <v>13</v>
      </c>
      <c r="J17" s="43">
        <v>1</v>
      </c>
      <c r="K17" s="34">
        <v>-2506</v>
      </c>
      <c r="L17" s="18">
        <v>6421.4341400000003</v>
      </c>
      <c r="M17" s="18">
        <v>1032</v>
      </c>
      <c r="N17" s="18">
        <v>44</v>
      </c>
      <c r="O17" s="35">
        <v>418</v>
      </c>
      <c r="W17" s="5"/>
      <c r="AC17"/>
      <c r="AD17" s="2"/>
    </row>
    <row r="18" spans="2:30" ht="12.75" x14ac:dyDescent="0.2">
      <c r="C18" s="89">
        <v>0.5</v>
      </c>
      <c r="D18" s="85">
        <v>-3951.5</v>
      </c>
      <c r="E18" s="85">
        <v>6092.8182900000002</v>
      </c>
      <c r="F18" s="85">
        <v>399.5</v>
      </c>
      <c r="G18" s="85">
        <v>35</v>
      </c>
      <c r="H18" s="35">
        <v>-53</v>
      </c>
      <c r="I18" s="1">
        <f>IF(ISBLANK([3]Period_1!O16)=TRUE, "",[3]Period_1!O16)</f>
        <v>14</v>
      </c>
      <c r="J18" s="43">
        <v>1</v>
      </c>
      <c r="K18" s="34">
        <v>-3375</v>
      </c>
      <c r="L18" s="18">
        <v>6296.5155400000003</v>
      </c>
      <c r="M18" s="18">
        <v>799</v>
      </c>
      <c r="N18" s="18">
        <v>41</v>
      </c>
      <c r="O18" s="35">
        <v>277</v>
      </c>
      <c r="W18" s="5"/>
      <c r="AC18"/>
      <c r="AD18" s="2"/>
    </row>
    <row r="19" spans="2:30" ht="12.75" x14ac:dyDescent="0.2">
      <c r="C19" s="89">
        <v>0.25</v>
      </c>
      <c r="D19" s="85">
        <v>-8467.25</v>
      </c>
      <c r="E19" s="85">
        <v>4615.5503424999997</v>
      </c>
      <c r="F19" s="85">
        <v>-1288</v>
      </c>
      <c r="G19" s="85">
        <v>-44.75</v>
      </c>
      <c r="H19" s="35">
        <v>-1194.5</v>
      </c>
      <c r="I19" s="1">
        <f>IF(ISBLANK([3]Period_1!O17)=TRUE, "",[3]Period_1!O17)</f>
        <v>15</v>
      </c>
      <c r="J19" s="43">
        <v>1</v>
      </c>
      <c r="K19" s="34">
        <v>-3666</v>
      </c>
      <c r="L19" s="18">
        <v>6184.1760199999999</v>
      </c>
      <c r="M19" s="18">
        <v>473</v>
      </c>
      <c r="N19" s="18">
        <v>36</v>
      </c>
      <c r="O19" s="35">
        <v>47</v>
      </c>
      <c r="P19" s="4"/>
      <c r="W19" s="5"/>
      <c r="AC19"/>
      <c r="AD19" s="2"/>
    </row>
    <row r="20" spans="2:30" ht="12.75" x14ac:dyDescent="0.2">
      <c r="C20" s="88">
        <v>0.05</v>
      </c>
      <c r="D20" s="85">
        <v>-14285.8</v>
      </c>
      <c r="E20" s="85">
        <v>2307.3376910000002</v>
      </c>
      <c r="F20" s="85">
        <v>-4130.55</v>
      </c>
      <c r="G20" s="85">
        <v>-5774.45</v>
      </c>
      <c r="H20" s="35">
        <v>-2248.85</v>
      </c>
      <c r="I20" s="1">
        <f>IF(ISBLANK([3]Period_1!O18)=TRUE, "",[3]Period_1!O18)</f>
        <v>16</v>
      </c>
      <c r="J20" s="43">
        <v>1</v>
      </c>
      <c r="K20" s="34">
        <v>-4237</v>
      </c>
      <c r="L20" s="18">
        <v>6001.4605600000004</v>
      </c>
      <c r="M20" s="18">
        <v>326</v>
      </c>
      <c r="N20" s="18">
        <v>34</v>
      </c>
      <c r="O20" s="35">
        <v>-153</v>
      </c>
      <c r="P20" s="4"/>
      <c r="W20" s="5"/>
      <c r="AC20"/>
      <c r="AD20" s="2"/>
    </row>
    <row r="21" spans="2:30" ht="12.75" x14ac:dyDescent="0.2">
      <c r="C21" s="90" t="s">
        <v>3</v>
      </c>
      <c r="D21" s="85">
        <v>-21868</v>
      </c>
      <c r="E21" s="85">
        <v>-4167.6138000000001</v>
      </c>
      <c r="F21" s="85">
        <v>-8687</v>
      </c>
      <c r="G21" s="85">
        <v>-17632</v>
      </c>
      <c r="H21" s="35">
        <v>-9692</v>
      </c>
      <c r="I21" s="1">
        <f>IF(ISBLANK([3]Period_1!O19)=TRUE, "",[3]Period_1!O19)</f>
        <v>17</v>
      </c>
      <c r="J21" s="43">
        <v>1</v>
      </c>
      <c r="K21" s="34">
        <v>-4708</v>
      </c>
      <c r="L21" s="18">
        <v>5879.2664000000004</v>
      </c>
      <c r="M21" s="18">
        <v>88</v>
      </c>
      <c r="N21" s="18">
        <v>31</v>
      </c>
      <c r="O21" s="35">
        <v>-329</v>
      </c>
      <c r="P21" s="4"/>
      <c r="W21" s="5"/>
      <c r="AC21"/>
      <c r="AD21" s="2"/>
    </row>
    <row r="22" spans="2:30" ht="12.75" x14ac:dyDescent="0.2">
      <c r="C22" s="60" t="s">
        <v>1</v>
      </c>
      <c r="D22" s="32">
        <v>-3889.1</v>
      </c>
      <c r="E22" s="32">
        <v>5924.2562860000007</v>
      </c>
      <c r="F22" s="32">
        <v>1105.0999999999999</v>
      </c>
      <c r="G22" s="32">
        <v>-1248.7333333333333</v>
      </c>
      <c r="H22" s="33">
        <v>200.93333333333334</v>
      </c>
      <c r="I22" s="1">
        <f>IF(ISBLANK([3]Period_1!O20)=TRUE, "",[3]Period_1!O20)</f>
        <v>18</v>
      </c>
      <c r="J22" s="43">
        <v>1</v>
      </c>
      <c r="K22" s="34">
        <v>-5973</v>
      </c>
      <c r="L22" s="18">
        <v>5701.0003900000002</v>
      </c>
      <c r="M22" s="18">
        <v>-104</v>
      </c>
      <c r="N22" s="18">
        <v>24</v>
      </c>
      <c r="O22" s="35">
        <v>-413</v>
      </c>
      <c r="P22" s="4"/>
      <c r="W22" s="5"/>
    </row>
    <row r="23" spans="2:30" ht="12.75" x14ac:dyDescent="0.2">
      <c r="C23" s="91" t="s">
        <v>4</v>
      </c>
      <c r="D23" s="23">
        <v>7469.6243562938243</v>
      </c>
      <c r="E23" s="23">
        <v>3146.3908080745632</v>
      </c>
      <c r="F23" s="23">
        <v>4606.2481355444688</v>
      </c>
      <c r="G23" s="23">
        <v>3523.69553200881</v>
      </c>
      <c r="H23" s="37">
        <v>2867.9755677953858</v>
      </c>
      <c r="I23" s="1">
        <f>IF(ISBLANK([3]Period_1!O21)=TRUE, "",[3]Period_1!O21)</f>
        <v>19</v>
      </c>
      <c r="J23" s="43">
        <v>1</v>
      </c>
      <c r="K23" s="34">
        <v>-6952</v>
      </c>
      <c r="L23" s="18">
        <v>5531.0001599999996</v>
      </c>
      <c r="M23" s="18">
        <v>-399</v>
      </c>
      <c r="N23" s="18">
        <v>21</v>
      </c>
      <c r="O23" s="35">
        <v>-513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92" t="s">
        <v>8</v>
      </c>
      <c r="D24" s="93">
        <v>0.3</v>
      </c>
      <c r="E24" s="93">
        <v>0.96666666666666667</v>
      </c>
      <c r="F24" s="93">
        <v>0.56666666666666665</v>
      </c>
      <c r="G24" s="93">
        <v>0.73333333333333328</v>
      </c>
      <c r="H24" s="94">
        <v>0.5</v>
      </c>
      <c r="I24" s="1">
        <f>IF(ISBLANK([3]Period_1!O22)=TRUE, "",[3]Period_1!O22)</f>
        <v>20</v>
      </c>
      <c r="J24" s="43">
        <v>1</v>
      </c>
      <c r="K24" s="34">
        <v>-7246</v>
      </c>
      <c r="L24" s="18">
        <v>5259.9986600000002</v>
      </c>
      <c r="M24" s="18">
        <v>-832</v>
      </c>
      <c r="N24" s="18">
        <v>20</v>
      </c>
      <c r="O24" s="35">
        <v>-811</v>
      </c>
      <c r="P24" s="4"/>
      <c r="Q24" s="99" t="s">
        <v>16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</row>
    <row r="25" spans="2:30" ht="12.75" customHeight="1" x14ac:dyDescent="0.2">
      <c r="C25" s="61" t="s">
        <v>9</v>
      </c>
      <c r="D25" s="95">
        <v>0.7</v>
      </c>
      <c r="E25" s="95">
        <v>3.3333333333333326E-2</v>
      </c>
      <c r="F25" s="95">
        <v>0.43333333333333335</v>
      </c>
      <c r="G25" s="95">
        <v>0.26666666666666672</v>
      </c>
      <c r="H25" s="96">
        <v>0.5</v>
      </c>
      <c r="I25" s="1">
        <f>IF(ISBLANK([3]Period_1!O23)=TRUE, "",[3]Period_1!O23)</f>
        <v>21</v>
      </c>
      <c r="J25" s="43">
        <v>1</v>
      </c>
      <c r="K25" s="34">
        <v>-7580</v>
      </c>
      <c r="L25" s="18">
        <v>5093.9537099999998</v>
      </c>
      <c r="M25" s="18">
        <v>-1034</v>
      </c>
      <c r="N25" s="18">
        <v>16</v>
      </c>
      <c r="O25" s="35">
        <v>-963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</row>
    <row r="26" spans="2:30" ht="12.75" x14ac:dyDescent="0.2">
      <c r="C26" s="49" t="s">
        <v>2</v>
      </c>
      <c r="D26" s="50" t="e">
        <f>MEDIAN(K5:K35)</f>
        <v>#N/A</v>
      </c>
      <c r="E26" s="50" t="e">
        <f>MEDIAN(L5:L35)</f>
        <v>#N/A</v>
      </c>
      <c r="F26" s="50" t="e">
        <f>MEDIAN(M5:M35)</f>
        <v>#N/A</v>
      </c>
      <c r="G26" s="50" t="e">
        <f>MEDIAN(N5:N35)</f>
        <v>#N/A</v>
      </c>
      <c r="H26" s="50" t="e">
        <f>MEDIAN(O5:O35)</f>
        <v>#N/A</v>
      </c>
      <c r="I26" s="1">
        <f>IF(ISBLANK([3]Period_1!O24)=TRUE, "",[3]Period_1!O24)</f>
        <v>22</v>
      </c>
      <c r="J26" s="43">
        <v>1</v>
      </c>
      <c r="K26" s="34">
        <v>-8222</v>
      </c>
      <c r="L26" s="18">
        <v>4761.1995100000004</v>
      </c>
      <c r="M26" s="18">
        <v>-1105</v>
      </c>
      <c r="N26" s="18">
        <v>10</v>
      </c>
      <c r="O26" s="35">
        <v>-1100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C27" s="1" t="s">
        <v>22</v>
      </c>
      <c r="I27" s="1">
        <f>IF(ISBLANK([3]Period_1!O25)=TRUE, "",[3]Period_1!O25)</f>
        <v>23</v>
      </c>
      <c r="J27" s="43">
        <v>1</v>
      </c>
      <c r="K27" s="34">
        <v>-8549</v>
      </c>
      <c r="L27" s="18">
        <v>4567.0006199999998</v>
      </c>
      <c r="M27" s="18">
        <v>-1349</v>
      </c>
      <c r="N27" s="18">
        <v>-63</v>
      </c>
      <c r="O27" s="35">
        <v>-1226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I28" s="1">
        <f>IF(ISBLANK([3]Period_1!O26)=TRUE, "",[3]Period_1!O26)</f>
        <v>24</v>
      </c>
      <c r="J28" s="43">
        <v>1</v>
      </c>
      <c r="K28" s="34">
        <v>-9245</v>
      </c>
      <c r="L28" s="18">
        <v>4305.7751699999999</v>
      </c>
      <c r="M28" s="18">
        <v>-1516</v>
      </c>
      <c r="N28" s="18">
        <v>-875</v>
      </c>
      <c r="O28" s="35">
        <v>-1310</v>
      </c>
      <c r="P28" s="4"/>
      <c r="X28" s="15"/>
      <c r="Y28" s="15"/>
      <c r="Z28" s="15"/>
      <c r="AA28" s="16"/>
    </row>
    <row r="29" spans="2:30" x14ac:dyDescent="0.2">
      <c r="B29" s="41"/>
      <c r="I29" s="1">
        <f>IF(ISBLANK([3]Period_1!O27)=TRUE, "",[3]Period_1!O27)</f>
        <v>25</v>
      </c>
      <c r="J29" s="43">
        <v>1</v>
      </c>
      <c r="K29" s="34">
        <v>-9991</v>
      </c>
      <c r="L29" s="18">
        <v>3947.05033</v>
      </c>
      <c r="M29" s="18">
        <v>-1835</v>
      </c>
      <c r="N29" s="18">
        <v>-1544</v>
      </c>
      <c r="O29" s="35">
        <v>-1509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I30" s="1">
        <f>IF(ISBLANK([3]Period_1!O28)=TRUE, "",[3]Period_1!O28)</f>
        <v>26</v>
      </c>
      <c r="J30" s="43">
        <v>1</v>
      </c>
      <c r="K30" s="34">
        <v>-10446</v>
      </c>
      <c r="L30" s="18">
        <v>3614.3498800000002</v>
      </c>
      <c r="M30" s="18">
        <v>-2302</v>
      </c>
      <c r="N30" s="18">
        <v>-2859</v>
      </c>
      <c r="O30" s="35">
        <v>-1661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I31" s="1">
        <f>IF(ISBLANK([3]Period_1!O29)=TRUE, "",[3]Period_1!O29)</f>
        <v>27</v>
      </c>
      <c r="J31" s="57">
        <v>1</v>
      </c>
      <c r="K31" s="34">
        <v>-11803</v>
      </c>
      <c r="L31" s="18">
        <v>3179.2109099999998</v>
      </c>
      <c r="M31" s="18">
        <v>-2949</v>
      </c>
      <c r="N31" s="18">
        <v>-4300</v>
      </c>
      <c r="O31" s="35">
        <v>-1851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I32" s="1">
        <f>IF(ISBLANK([3]Period_1!O30)=TRUE, "",[3]Period_1!O30)</f>
        <v>28</v>
      </c>
      <c r="J32" s="57">
        <v>1</v>
      </c>
      <c r="K32" s="34">
        <v>-12880</v>
      </c>
      <c r="L32" s="18">
        <v>2529.7604299999998</v>
      </c>
      <c r="M32" s="18">
        <v>-3657</v>
      </c>
      <c r="N32" s="18">
        <v>-5038</v>
      </c>
      <c r="O32" s="35">
        <v>-2036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I33" s="1">
        <f>IF(ISBLANK([3]Period_1!O31)=TRUE, "",[3]Period_1!O31)</f>
        <v>29</v>
      </c>
      <c r="J33" s="57">
        <v>1</v>
      </c>
      <c r="K33" s="34">
        <v>-15436</v>
      </c>
      <c r="L33" s="18">
        <v>2125.35545</v>
      </c>
      <c r="M33" s="18">
        <v>-4518</v>
      </c>
      <c r="N33" s="18">
        <v>-6377</v>
      </c>
      <c r="O33" s="35">
        <v>-2423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I34" s="1">
        <f>IF(ISBLANK([3]Period_1!O32)=TRUE, "",[3]Period_1!O32)</f>
        <v>30</v>
      </c>
      <c r="J34" s="57">
        <v>1</v>
      </c>
      <c r="K34" s="34">
        <v>-21868</v>
      </c>
      <c r="L34" s="18">
        <v>-4167.6138000000001</v>
      </c>
      <c r="M34" s="18">
        <v>-8687</v>
      </c>
      <c r="N34" s="18">
        <v>-17632</v>
      </c>
      <c r="O34" s="35">
        <v>-9692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I35" s="1">
        <f>IF(ISBLANK([3]Period_1!O33)=TRUE, "",[3]Period_1!O33)</f>
        <v>31</v>
      </c>
      <c r="J35" s="97">
        <v>1</v>
      </c>
      <c r="K35" s="36" t="e">
        <v>#N/A</v>
      </c>
      <c r="L35" s="23" t="e">
        <v>#N/A</v>
      </c>
      <c r="M35" s="23" t="e">
        <v>#N/A</v>
      </c>
      <c r="N35" s="23" t="e">
        <v>#N/A</v>
      </c>
      <c r="O35" s="37" t="e">
        <v>#N/A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I36" s="98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C44" s="41"/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C45" s="41"/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C46" s="41"/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C47" s="41"/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  <row r="1048576" spans="3:3" x14ac:dyDescent="0.2">
      <c r="C1048576" s="41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K5" sqref="K5:O3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9" t="s">
        <v>24</v>
      </c>
      <c r="D2" s="99"/>
      <c r="E2" s="99"/>
      <c r="F2" s="99"/>
      <c r="G2" s="99"/>
      <c r="H2" s="99"/>
    </row>
    <row r="3" spans="2:31" ht="29.25" customHeight="1" x14ac:dyDescent="0.2">
      <c r="C3" s="99" t="s">
        <v>21</v>
      </c>
      <c r="D3" s="99"/>
      <c r="E3" s="99"/>
      <c r="F3" s="99"/>
      <c r="G3" s="99"/>
      <c r="H3" s="99"/>
      <c r="I3" s="27"/>
      <c r="J3" s="99" t="s">
        <v>18</v>
      </c>
      <c r="K3" s="99"/>
      <c r="L3" s="99"/>
      <c r="M3" s="99"/>
      <c r="N3" s="99"/>
      <c r="O3" s="99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10626</v>
      </c>
      <c r="E5" s="39">
        <v>18638.84893</v>
      </c>
      <c r="F5" s="39">
        <v>13234</v>
      </c>
      <c r="G5" s="39">
        <v>2022</v>
      </c>
      <c r="H5" s="39">
        <v>5081</v>
      </c>
      <c r="I5" s="1">
        <v>1</v>
      </c>
      <c r="J5" s="42">
        <v>1</v>
      </c>
      <c r="K5" s="68">
        <v>10626</v>
      </c>
      <c r="L5" s="72">
        <v>18638.84893</v>
      </c>
      <c r="M5" s="72">
        <v>13234</v>
      </c>
      <c r="N5" s="72">
        <v>2022</v>
      </c>
      <c r="O5" s="70">
        <v>5081</v>
      </c>
      <c r="AC5"/>
      <c r="AD5" s="2"/>
      <c r="AE5" s="6"/>
    </row>
    <row r="6" spans="2:31" ht="12.75" x14ac:dyDescent="0.2">
      <c r="B6" s="41"/>
      <c r="C6" s="40" t="s">
        <v>13</v>
      </c>
      <c r="D6" s="39">
        <v>30618</v>
      </c>
      <c r="E6" s="39">
        <v>900.85158999999999</v>
      </c>
      <c r="F6" s="39">
        <v>11412</v>
      </c>
      <c r="G6" s="39">
        <v>12659</v>
      </c>
      <c r="H6" s="39">
        <v>5960</v>
      </c>
      <c r="I6" s="1">
        <v>2</v>
      </c>
      <c r="J6" s="43">
        <v>1</v>
      </c>
      <c r="K6" s="68">
        <v>4234</v>
      </c>
      <c r="L6" s="69">
        <v>9800.9991800000007</v>
      </c>
      <c r="M6" s="69">
        <v>8429</v>
      </c>
      <c r="N6" s="69">
        <v>152</v>
      </c>
      <c r="O6" s="71">
        <v>2926</v>
      </c>
      <c r="AC6"/>
      <c r="AD6" s="2"/>
    </row>
    <row r="7" spans="2:31" ht="12.75" x14ac:dyDescent="0.2">
      <c r="I7" s="1">
        <v>3</v>
      </c>
      <c r="J7" s="43">
        <v>1</v>
      </c>
      <c r="K7" s="68">
        <v>3034</v>
      </c>
      <c r="L7" s="69">
        <v>7269.1762699999999</v>
      </c>
      <c r="M7" s="69">
        <v>5318</v>
      </c>
      <c r="N7" s="69">
        <v>132</v>
      </c>
      <c r="O7" s="71">
        <v>2513</v>
      </c>
      <c r="W7" s="5"/>
      <c r="AC7"/>
      <c r="AD7" s="2"/>
    </row>
    <row r="8" spans="2:31" ht="12.75" x14ac:dyDescent="0.2">
      <c r="I8" s="1">
        <v>4</v>
      </c>
      <c r="J8" s="43">
        <v>1</v>
      </c>
      <c r="K8" s="68">
        <v>396</v>
      </c>
      <c r="L8" s="69">
        <v>7143.03359</v>
      </c>
      <c r="M8" s="69">
        <v>4183</v>
      </c>
      <c r="N8" s="69">
        <v>124</v>
      </c>
      <c r="O8" s="71">
        <v>2119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68">
        <v>-905</v>
      </c>
      <c r="L9" s="69">
        <v>6987.6091900000001</v>
      </c>
      <c r="M9" s="69">
        <v>3916</v>
      </c>
      <c r="N9" s="69">
        <v>111</v>
      </c>
      <c r="O9" s="71">
        <v>1757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68">
        <v>-2297</v>
      </c>
      <c r="L10" s="69">
        <v>6794.8751700000003</v>
      </c>
      <c r="M10" s="69">
        <v>3116</v>
      </c>
      <c r="N10" s="69">
        <v>97</v>
      </c>
      <c r="O10" s="71">
        <v>1554</v>
      </c>
      <c r="W10" s="5"/>
      <c r="AC10"/>
      <c r="AD10" s="2"/>
    </row>
    <row r="11" spans="2:31" ht="12.75" customHeight="1" x14ac:dyDescent="0.2">
      <c r="C11" s="99" t="s">
        <v>17</v>
      </c>
      <c r="D11" s="99"/>
      <c r="E11" s="99"/>
      <c r="F11" s="99"/>
      <c r="G11" s="99"/>
      <c r="H11" s="99"/>
      <c r="I11" s="1">
        <v>7</v>
      </c>
      <c r="J11" s="43">
        <v>1</v>
      </c>
      <c r="K11" s="68">
        <v>-3145</v>
      </c>
      <c r="L11" s="69">
        <v>6553.27441</v>
      </c>
      <c r="M11" s="69">
        <v>2764</v>
      </c>
      <c r="N11" s="69">
        <v>84</v>
      </c>
      <c r="O11" s="71">
        <v>1407</v>
      </c>
      <c r="W11" s="5"/>
      <c r="AC11"/>
      <c r="AD11" s="2"/>
    </row>
    <row r="12" spans="2:31" ht="12.75" customHeight="1" x14ac:dyDescent="0.2">
      <c r="C12" s="99"/>
      <c r="D12" s="99"/>
      <c r="E12" s="99"/>
      <c r="F12" s="99"/>
      <c r="G12" s="99"/>
      <c r="H12" s="99"/>
      <c r="I12" s="1">
        <v>8</v>
      </c>
      <c r="J12" s="43">
        <v>1</v>
      </c>
      <c r="K12" s="68">
        <v>-3834</v>
      </c>
      <c r="L12" s="69">
        <v>6471.5698499999999</v>
      </c>
      <c r="M12" s="69">
        <v>2574</v>
      </c>
      <c r="N12" s="69">
        <v>78</v>
      </c>
      <c r="O12" s="71">
        <v>1352</v>
      </c>
      <c r="W12" s="5"/>
      <c r="AC12"/>
      <c r="AD12" s="2"/>
    </row>
    <row r="13" spans="2:31" ht="12.75" x14ac:dyDescent="0.2">
      <c r="C13" s="4"/>
      <c r="D13" s="100" t="s">
        <v>10</v>
      </c>
      <c r="E13" s="102"/>
      <c r="F13" s="102"/>
      <c r="G13" s="102"/>
      <c r="H13" s="102"/>
      <c r="I13" s="1">
        <v>9</v>
      </c>
      <c r="J13" s="43">
        <v>1</v>
      </c>
      <c r="K13" s="68">
        <v>-4147</v>
      </c>
      <c r="L13" s="69">
        <v>6374.9074099999998</v>
      </c>
      <c r="M13" s="69">
        <v>2188</v>
      </c>
      <c r="N13" s="69">
        <v>70</v>
      </c>
      <c r="O13" s="71">
        <v>1275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68">
        <v>-4623</v>
      </c>
      <c r="L14" s="69">
        <v>6194.0317800000003</v>
      </c>
      <c r="M14" s="69">
        <v>1611</v>
      </c>
      <c r="N14" s="69">
        <v>68</v>
      </c>
      <c r="O14" s="71">
        <v>1109</v>
      </c>
      <c r="W14" s="5"/>
      <c r="AC14"/>
      <c r="AD14" s="2"/>
    </row>
    <row r="15" spans="2:31" ht="12.75" customHeight="1" x14ac:dyDescent="0.2">
      <c r="C15" s="51" t="s">
        <v>0</v>
      </c>
      <c r="D15" s="76">
        <v>10626</v>
      </c>
      <c r="E15" s="72">
        <v>18638.84893</v>
      </c>
      <c r="F15" s="72">
        <v>13234</v>
      </c>
      <c r="G15" s="72">
        <v>2022</v>
      </c>
      <c r="H15" s="70">
        <v>5081</v>
      </c>
      <c r="I15" s="1">
        <v>11</v>
      </c>
      <c r="J15" s="43">
        <v>1</v>
      </c>
      <c r="K15" s="68">
        <v>-5042</v>
      </c>
      <c r="L15" s="69">
        <v>6137.0003500000003</v>
      </c>
      <c r="M15" s="69">
        <v>1144</v>
      </c>
      <c r="N15" s="69">
        <v>67</v>
      </c>
      <c r="O15" s="71">
        <v>1000</v>
      </c>
      <c r="W15" s="8"/>
      <c r="AC15"/>
      <c r="AD15" s="2"/>
    </row>
    <row r="16" spans="2:31" ht="12.75" x14ac:dyDescent="0.2">
      <c r="C16" s="52">
        <v>0.95</v>
      </c>
      <c r="D16" s="68">
        <v>3634</v>
      </c>
      <c r="E16" s="69">
        <v>8535.0877250000012</v>
      </c>
      <c r="F16" s="69">
        <v>6873.5</v>
      </c>
      <c r="G16" s="69">
        <v>142</v>
      </c>
      <c r="H16" s="71">
        <v>2719.5</v>
      </c>
      <c r="I16" s="1">
        <v>12</v>
      </c>
      <c r="J16" s="43">
        <v>1</v>
      </c>
      <c r="K16" s="68">
        <v>-5740</v>
      </c>
      <c r="L16" s="69">
        <v>6094.0434599999999</v>
      </c>
      <c r="M16" s="69">
        <v>897</v>
      </c>
      <c r="N16" s="69">
        <v>63</v>
      </c>
      <c r="O16" s="71">
        <v>948</v>
      </c>
      <c r="W16" s="8"/>
      <c r="AC16"/>
      <c r="AD16" s="2"/>
    </row>
    <row r="17" spans="2:30" ht="12.75" x14ac:dyDescent="0.2">
      <c r="C17" s="53">
        <v>0.75</v>
      </c>
      <c r="D17" s="68">
        <v>-3990.5</v>
      </c>
      <c r="E17" s="69">
        <v>6423.2386299999998</v>
      </c>
      <c r="F17" s="69">
        <v>2381</v>
      </c>
      <c r="G17" s="69">
        <v>74</v>
      </c>
      <c r="H17" s="71">
        <v>1313.5</v>
      </c>
      <c r="I17" s="1">
        <v>13</v>
      </c>
      <c r="J17" s="43">
        <v>1</v>
      </c>
      <c r="K17" s="68">
        <v>-6017</v>
      </c>
      <c r="L17" s="69">
        <v>5994.1735699999999</v>
      </c>
      <c r="M17" s="69">
        <v>695</v>
      </c>
      <c r="N17" s="69">
        <v>61</v>
      </c>
      <c r="O17" s="71">
        <v>757</v>
      </c>
      <c r="W17" s="5"/>
      <c r="AC17"/>
      <c r="AD17" s="2"/>
    </row>
    <row r="18" spans="2:30" ht="12.75" x14ac:dyDescent="0.2">
      <c r="C18" s="53">
        <v>0.5</v>
      </c>
      <c r="D18" s="68">
        <v>-7729</v>
      </c>
      <c r="E18" s="69">
        <v>5601.2515199999998</v>
      </c>
      <c r="F18" s="69">
        <v>-133</v>
      </c>
      <c r="G18" s="69">
        <v>38</v>
      </c>
      <c r="H18" s="71">
        <v>419</v>
      </c>
      <c r="I18" s="1">
        <v>14</v>
      </c>
      <c r="J18" s="43">
        <v>1</v>
      </c>
      <c r="K18" s="68">
        <v>-6334</v>
      </c>
      <c r="L18" s="69">
        <v>5875.9998599999999</v>
      </c>
      <c r="M18" s="69">
        <v>490</v>
      </c>
      <c r="N18" s="69">
        <v>53</v>
      </c>
      <c r="O18" s="71">
        <v>638</v>
      </c>
      <c r="W18" s="5"/>
      <c r="AC18"/>
      <c r="AD18" s="2"/>
    </row>
    <row r="19" spans="2:30" ht="12.75" x14ac:dyDescent="0.2">
      <c r="C19" s="53">
        <v>0.25</v>
      </c>
      <c r="D19" s="68">
        <v>-12453.5</v>
      </c>
      <c r="E19" s="69">
        <v>4584.2907699999996</v>
      </c>
      <c r="F19" s="69">
        <v>-2267</v>
      </c>
      <c r="G19" s="69">
        <v>-119</v>
      </c>
      <c r="H19" s="71">
        <v>-1089.5</v>
      </c>
      <c r="I19" s="1">
        <v>15</v>
      </c>
      <c r="J19" s="43">
        <v>1</v>
      </c>
      <c r="K19" s="68">
        <v>-6810</v>
      </c>
      <c r="L19" s="69">
        <v>5782.2098500000002</v>
      </c>
      <c r="M19" s="69">
        <v>199</v>
      </c>
      <c r="N19" s="69">
        <v>48</v>
      </c>
      <c r="O19" s="71">
        <v>544</v>
      </c>
      <c r="P19" s="4"/>
      <c r="W19" s="5"/>
      <c r="AC19"/>
      <c r="AD19" s="2"/>
    </row>
    <row r="20" spans="2:30" ht="12.75" x14ac:dyDescent="0.2">
      <c r="C20" s="52">
        <v>0.05</v>
      </c>
      <c r="D20" s="68">
        <v>-19200.5</v>
      </c>
      <c r="E20" s="69">
        <v>2690.9983499999998</v>
      </c>
      <c r="F20" s="69">
        <v>-5315</v>
      </c>
      <c r="G20" s="69">
        <v>-3835</v>
      </c>
      <c r="H20" s="71">
        <v>-2641.5</v>
      </c>
      <c r="I20" s="1">
        <v>16</v>
      </c>
      <c r="J20" s="43">
        <v>1</v>
      </c>
      <c r="K20" s="68">
        <v>-7729</v>
      </c>
      <c r="L20" s="69">
        <v>5601.2515199999998</v>
      </c>
      <c r="M20" s="69">
        <v>-133</v>
      </c>
      <c r="N20" s="69">
        <v>38</v>
      </c>
      <c r="O20" s="71">
        <v>419</v>
      </c>
      <c r="P20" s="4"/>
      <c r="W20" s="5"/>
      <c r="AC20"/>
      <c r="AD20" s="2"/>
    </row>
    <row r="21" spans="2:30" ht="12.75" x14ac:dyDescent="0.2">
      <c r="C21" s="54" t="s">
        <v>3</v>
      </c>
      <c r="D21" s="75">
        <v>-30618</v>
      </c>
      <c r="E21" s="73">
        <v>-900.85158999999999</v>
      </c>
      <c r="F21" s="73">
        <v>-11412</v>
      </c>
      <c r="G21" s="73">
        <v>-12659</v>
      </c>
      <c r="H21" s="74">
        <v>-5960</v>
      </c>
      <c r="I21" s="1">
        <v>17</v>
      </c>
      <c r="J21" s="43">
        <v>1</v>
      </c>
      <c r="K21" s="68">
        <v>-8222</v>
      </c>
      <c r="L21" s="69">
        <v>5498.9992700000003</v>
      </c>
      <c r="M21" s="69">
        <v>-356</v>
      </c>
      <c r="N21" s="69">
        <v>33</v>
      </c>
      <c r="O21" s="71">
        <v>261</v>
      </c>
      <c r="P21" s="4"/>
      <c r="W21" s="5"/>
      <c r="AC21"/>
      <c r="AD21" s="2"/>
    </row>
    <row r="22" spans="2:30" ht="12.75" x14ac:dyDescent="0.2">
      <c r="C22" s="55" t="s">
        <v>1</v>
      </c>
      <c r="D22" s="76">
        <v>-8179.4516129032254</v>
      </c>
      <c r="E22" s="72">
        <v>5750.7094206451611</v>
      </c>
      <c r="F22" s="72">
        <v>116.38709677419355</v>
      </c>
      <c r="G22" s="72">
        <v>-771.58064516129036</v>
      </c>
      <c r="H22" s="70">
        <v>143.96774193548387</v>
      </c>
      <c r="I22" s="1">
        <v>18</v>
      </c>
      <c r="J22" s="43">
        <v>1</v>
      </c>
      <c r="K22" s="68">
        <v>-8982</v>
      </c>
      <c r="L22" s="69">
        <v>5405.4594500000003</v>
      </c>
      <c r="M22" s="69">
        <v>-572</v>
      </c>
      <c r="N22" s="69">
        <v>24</v>
      </c>
      <c r="O22" s="71">
        <v>79</v>
      </c>
      <c r="P22" s="4"/>
      <c r="W22" s="5"/>
      <c r="AC22"/>
      <c r="AD22" s="2"/>
    </row>
    <row r="23" spans="2:30" ht="12.75" x14ac:dyDescent="0.2">
      <c r="C23" s="24" t="s">
        <v>4</v>
      </c>
      <c r="D23" s="75">
        <v>8018.4839416550958</v>
      </c>
      <c r="E23" s="73">
        <v>3017.3108893794856</v>
      </c>
      <c r="F23" s="73">
        <v>4460.4220254546863</v>
      </c>
      <c r="G23" s="73">
        <v>2514.9705866297727</v>
      </c>
      <c r="H23" s="74">
        <v>2027.4555397323509</v>
      </c>
      <c r="I23" s="1">
        <v>19</v>
      </c>
      <c r="J23" s="43">
        <v>1</v>
      </c>
      <c r="K23" s="68">
        <v>-9574</v>
      </c>
      <c r="L23" s="69">
        <v>5287.3881899999997</v>
      </c>
      <c r="M23" s="69">
        <v>-790</v>
      </c>
      <c r="N23" s="69">
        <v>21</v>
      </c>
      <c r="O23" s="71">
        <v>-24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77">
        <v>0.12903225806451613</v>
      </c>
      <c r="E24" s="78">
        <v>0.967741935483871</v>
      </c>
      <c r="F24" s="78">
        <v>0.4838709677419355</v>
      </c>
      <c r="G24" s="78">
        <v>0.67741935483870963</v>
      </c>
      <c r="H24" s="79">
        <v>0.58064516129032262</v>
      </c>
      <c r="I24" s="1">
        <v>20</v>
      </c>
      <c r="J24" s="43">
        <v>1</v>
      </c>
      <c r="K24" s="68">
        <v>-10037</v>
      </c>
      <c r="L24" s="69">
        <v>5170.6308600000002</v>
      </c>
      <c r="M24" s="69">
        <v>-1257</v>
      </c>
      <c r="N24" s="69">
        <v>17</v>
      </c>
      <c r="O24" s="71">
        <v>-211</v>
      </c>
      <c r="P24" s="4"/>
      <c r="Q24" s="99" t="s">
        <v>19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80">
        <v>0.87096774193548387</v>
      </c>
      <c r="E25" s="81">
        <v>3.2258064516129004E-2</v>
      </c>
      <c r="F25" s="81">
        <v>0.5161290322580645</v>
      </c>
      <c r="G25" s="81">
        <v>0.32258064516129037</v>
      </c>
      <c r="H25" s="82">
        <v>0.41935483870967738</v>
      </c>
      <c r="I25" s="1">
        <v>21</v>
      </c>
      <c r="J25" s="43">
        <v>1</v>
      </c>
      <c r="K25" s="68">
        <v>-10753</v>
      </c>
      <c r="L25" s="69">
        <v>4837.5561399999997</v>
      </c>
      <c r="M25" s="69">
        <v>-1717</v>
      </c>
      <c r="N25" s="69">
        <v>14</v>
      </c>
      <c r="O25" s="71">
        <v>-489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  <c r="AC25"/>
      <c r="AD25" s="2"/>
    </row>
    <row r="26" spans="2:30" ht="12.75" x14ac:dyDescent="0.2">
      <c r="C26" s="49" t="s">
        <v>2</v>
      </c>
      <c r="D26" s="50">
        <f>MEDIAN(K5:K35)</f>
        <v>-7729</v>
      </c>
      <c r="E26" s="50">
        <f>MEDIAN(L5:L35)</f>
        <v>5601.2515199999998</v>
      </c>
      <c r="F26" s="50">
        <f>MEDIAN(M5:M35)</f>
        <v>-133</v>
      </c>
      <c r="G26" s="50">
        <f>MEDIAN(N5:N35)</f>
        <v>38</v>
      </c>
      <c r="H26" s="50">
        <f>MEDIAN(O5:O35)</f>
        <v>419</v>
      </c>
      <c r="I26" s="1">
        <v>22</v>
      </c>
      <c r="J26" s="43">
        <v>1</v>
      </c>
      <c r="K26" s="68">
        <v>-11625</v>
      </c>
      <c r="L26" s="69">
        <v>4756.26541</v>
      </c>
      <c r="M26" s="69">
        <v>-1944</v>
      </c>
      <c r="N26" s="69">
        <v>-23</v>
      </c>
      <c r="O26" s="71">
        <v>-844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G27" s="1" t="s">
        <v>22</v>
      </c>
      <c r="I27" s="1">
        <v>23</v>
      </c>
      <c r="J27" s="43">
        <v>1</v>
      </c>
      <c r="K27" s="68">
        <v>-12035</v>
      </c>
      <c r="L27" s="69">
        <v>4631.1142300000001</v>
      </c>
      <c r="M27" s="69">
        <v>-2148</v>
      </c>
      <c r="N27" s="69">
        <v>-48</v>
      </c>
      <c r="O27" s="71">
        <v>-980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68">
        <v>-12872</v>
      </c>
      <c r="L28" s="69">
        <v>4537.46731</v>
      </c>
      <c r="M28" s="69">
        <v>-2386</v>
      </c>
      <c r="N28" s="69">
        <v>-190</v>
      </c>
      <c r="O28" s="71">
        <v>-1199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68">
        <v>-13556</v>
      </c>
      <c r="L29" s="69">
        <v>4348.0003299999998</v>
      </c>
      <c r="M29" s="69">
        <v>-2804</v>
      </c>
      <c r="N29" s="69">
        <v>-695</v>
      </c>
      <c r="O29" s="71">
        <v>-1412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68">
        <v>-15171</v>
      </c>
      <c r="L30" s="69">
        <v>4197.6045999999997</v>
      </c>
      <c r="M30" s="69">
        <v>-3127</v>
      </c>
      <c r="N30" s="69">
        <v>-1369</v>
      </c>
      <c r="O30" s="71">
        <v>-1530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68">
        <v>-16405</v>
      </c>
      <c r="L31" s="69">
        <v>3986.7910099999999</v>
      </c>
      <c r="M31" s="69">
        <v>-3591</v>
      </c>
      <c r="N31" s="69">
        <v>-1948</v>
      </c>
      <c r="O31" s="71">
        <v>-1570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68">
        <v>-16979</v>
      </c>
      <c r="L32" s="69">
        <v>3420.56574</v>
      </c>
      <c r="M32" s="69">
        <v>-4283</v>
      </c>
      <c r="N32" s="69">
        <v>-2694</v>
      </c>
      <c r="O32" s="71">
        <v>-1774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68">
        <v>-17695</v>
      </c>
      <c r="L33" s="69">
        <v>3173.99865</v>
      </c>
      <c r="M33" s="69">
        <v>-4854</v>
      </c>
      <c r="N33" s="69">
        <v>-3170</v>
      </c>
      <c r="O33" s="71">
        <v>-2212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68">
        <v>-20706</v>
      </c>
      <c r="L34" s="69">
        <v>2207.9980500000001</v>
      </c>
      <c r="M34" s="69">
        <v>-5776</v>
      </c>
      <c r="N34" s="69">
        <v>-4500</v>
      </c>
      <c r="O34" s="71">
        <v>-3071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75">
        <v>-30618</v>
      </c>
      <c r="L35" s="73">
        <v>-900.85158999999999</v>
      </c>
      <c r="M35" s="73">
        <v>-11412</v>
      </c>
      <c r="N35" s="73">
        <v>-12659</v>
      </c>
      <c r="O35" s="74">
        <v>-5960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E7" sqref="E7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9" t="s">
        <v>25</v>
      </c>
      <c r="D2" s="99"/>
      <c r="E2" s="99"/>
      <c r="F2" s="99"/>
      <c r="G2" s="99"/>
      <c r="H2" s="99"/>
    </row>
    <row r="3" spans="2:31" ht="29.25" customHeight="1" x14ac:dyDescent="0.2">
      <c r="C3" s="99" t="s">
        <v>21</v>
      </c>
      <c r="D3" s="99"/>
      <c r="E3" s="99"/>
      <c r="F3" s="99"/>
      <c r="G3" s="99"/>
      <c r="H3" s="99"/>
      <c r="I3" s="27"/>
      <c r="J3" s="99" t="s">
        <v>18</v>
      </c>
      <c r="K3" s="99"/>
      <c r="L3" s="99"/>
      <c r="M3" s="99"/>
      <c r="N3" s="99"/>
      <c r="O3" s="99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16076</v>
      </c>
      <c r="E5" s="39">
        <v>10913.999620000001</v>
      </c>
      <c r="F5" s="39">
        <v>11396</v>
      </c>
      <c r="G5" s="39">
        <v>890</v>
      </c>
      <c r="H5" s="39">
        <v>12425</v>
      </c>
      <c r="I5" s="1">
        <v>1</v>
      </c>
      <c r="J5" s="42">
        <v>1</v>
      </c>
      <c r="K5" s="31">
        <v>16076</v>
      </c>
      <c r="L5" s="32">
        <v>10913.999620000001</v>
      </c>
      <c r="M5" s="32">
        <v>11396</v>
      </c>
      <c r="N5" s="32">
        <v>890</v>
      </c>
      <c r="O5" s="33">
        <v>12425</v>
      </c>
      <c r="X5" s="3"/>
      <c r="AC5"/>
      <c r="AD5" s="2"/>
      <c r="AE5" s="6"/>
    </row>
    <row r="6" spans="2:31" ht="12.75" x14ac:dyDescent="0.2">
      <c r="B6" s="41"/>
      <c r="C6" s="40" t="s">
        <v>13</v>
      </c>
      <c r="D6" s="39">
        <v>21577</v>
      </c>
      <c r="E6" s="39">
        <v>0</v>
      </c>
      <c r="F6" s="39">
        <v>10860</v>
      </c>
      <c r="G6" s="39">
        <v>9939</v>
      </c>
      <c r="H6" s="39">
        <v>5962</v>
      </c>
      <c r="I6" s="1">
        <v>2</v>
      </c>
      <c r="J6" s="43">
        <v>1</v>
      </c>
      <c r="K6" s="34">
        <v>8371</v>
      </c>
      <c r="L6" s="18">
        <v>8627.9996699999992</v>
      </c>
      <c r="M6" s="18">
        <v>6078</v>
      </c>
      <c r="N6" s="18">
        <v>147</v>
      </c>
      <c r="O6" s="35">
        <v>4595</v>
      </c>
      <c r="X6" s="3"/>
      <c r="AC6"/>
      <c r="AD6" s="2"/>
    </row>
    <row r="7" spans="2:31" ht="12.75" x14ac:dyDescent="0.2">
      <c r="I7" s="1">
        <v>3</v>
      </c>
      <c r="J7" s="43">
        <v>1</v>
      </c>
      <c r="K7" s="34">
        <v>7016</v>
      </c>
      <c r="L7" s="18">
        <v>8183.5178100000003</v>
      </c>
      <c r="M7" s="18">
        <v>5087</v>
      </c>
      <c r="N7" s="18">
        <v>111</v>
      </c>
      <c r="O7" s="35">
        <v>4079</v>
      </c>
      <c r="W7" s="5"/>
      <c r="X7" s="3"/>
      <c r="AC7"/>
      <c r="AD7" s="2"/>
    </row>
    <row r="8" spans="2:31" ht="12.75" x14ac:dyDescent="0.2">
      <c r="I8" s="1">
        <v>4</v>
      </c>
      <c r="J8" s="43">
        <v>1</v>
      </c>
      <c r="K8" s="34">
        <v>4142</v>
      </c>
      <c r="L8" s="18">
        <v>7648.0003500000003</v>
      </c>
      <c r="M8" s="18">
        <v>3940</v>
      </c>
      <c r="N8" s="18">
        <v>86</v>
      </c>
      <c r="O8" s="35">
        <v>3706</v>
      </c>
      <c r="W8" s="5"/>
      <c r="X8" s="3"/>
      <c r="AC8"/>
      <c r="AD8" s="2"/>
    </row>
    <row r="9" spans="2:31" ht="12.75" x14ac:dyDescent="0.2">
      <c r="I9" s="1">
        <v>5</v>
      </c>
      <c r="J9" s="43">
        <v>1</v>
      </c>
      <c r="K9" s="34">
        <v>3624</v>
      </c>
      <c r="L9" s="18">
        <v>7341.0003299999998</v>
      </c>
      <c r="M9" s="18">
        <v>3226</v>
      </c>
      <c r="N9" s="18">
        <v>75</v>
      </c>
      <c r="O9" s="35">
        <v>3250</v>
      </c>
      <c r="W9" s="5"/>
      <c r="X9" s="3"/>
      <c r="AC9"/>
      <c r="AD9" s="2"/>
    </row>
    <row r="10" spans="2:31" ht="12.75" x14ac:dyDescent="0.2">
      <c r="I10" s="1">
        <v>6</v>
      </c>
      <c r="J10" s="43">
        <v>1</v>
      </c>
      <c r="K10" s="34">
        <v>2197</v>
      </c>
      <c r="L10" s="18">
        <v>7132.7831900000001</v>
      </c>
      <c r="M10" s="18">
        <v>2581</v>
      </c>
      <c r="N10" s="18">
        <v>72</v>
      </c>
      <c r="O10" s="35">
        <v>2991</v>
      </c>
      <c r="W10" s="5"/>
      <c r="X10" s="3"/>
      <c r="AC10"/>
      <c r="AD10" s="2"/>
    </row>
    <row r="11" spans="2:31" ht="12.75" customHeight="1" x14ac:dyDescent="0.2">
      <c r="C11" s="99" t="s">
        <v>17</v>
      </c>
      <c r="D11" s="99"/>
      <c r="E11" s="99"/>
      <c r="F11" s="99"/>
      <c r="G11" s="99"/>
      <c r="H11" s="99"/>
      <c r="I11" s="1">
        <v>7</v>
      </c>
      <c r="J11" s="43">
        <v>1</v>
      </c>
      <c r="K11" s="34">
        <v>1251</v>
      </c>
      <c r="L11" s="18">
        <v>6856.9997199999998</v>
      </c>
      <c r="M11" s="18">
        <v>2069</v>
      </c>
      <c r="N11" s="18">
        <v>68</v>
      </c>
      <c r="O11" s="35">
        <v>2749</v>
      </c>
      <c r="W11" s="5"/>
      <c r="X11" s="3"/>
      <c r="AC11"/>
      <c r="AD11" s="2"/>
    </row>
    <row r="12" spans="2:31" ht="12.75" x14ac:dyDescent="0.2">
      <c r="C12" s="99"/>
      <c r="D12" s="99"/>
      <c r="E12" s="99"/>
      <c r="F12" s="99"/>
      <c r="G12" s="99"/>
      <c r="H12" s="99"/>
      <c r="I12" s="1">
        <v>8</v>
      </c>
      <c r="J12" s="43">
        <v>1</v>
      </c>
      <c r="K12" s="34">
        <v>379</v>
      </c>
      <c r="L12" s="18">
        <v>6652.0003100000004</v>
      </c>
      <c r="M12" s="18">
        <v>1621</v>
      </c>
      <c r="N12" s="18">
        <v>63</v>
      </c>
      <c r="O12" s="35">
        <v>2442</v>
      </c>
      <c r="W12" s="5"/>
      <c r="X12" s="3"/>
      <c r="AC12"/>
      <c r="AD12" s="2"/>
    </row>
    <row r="13" spans="2:31" ht="12.75" x14ac:dyDescent="0.2">
      <c r="C13" s="4"/>
      <c r="D13" s="100" t="s">
        <v>10</v>
      </c>
      <c r="E13" s="102"/>
      <c r="F13" s="102"/>
      <c r="G13" s="102"/>
      <c r="H13" s="102"/>
      <c r="I13" s="1">
        <v>9</v>
      </c>
      <c r="J13" s="43">
        <v>1</v>
      </c>
      <c r="K13" s="34">
        <v>-850</v>
      </c>
      <c r="L13" s="18">
        <v>6455.9995900000004</v>
      </c>
      <c r="M13" s="18">
        <v>1340</v>
      </c>
      <c r="N13" s="18">
        <v>60</v>
      </c>
      <c r="O13" s="35">
        <v>2273</v>
      </c>
      <c r="W13" s="5"/>
      <c r="X13" s="3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-2065</v>
      </c>
      <c r="L14" s="18">
        <v>6313.7336100000002</v>
      </c>
      <c r="M14" s="18">
        <v>977</v>
      </c>
      <c r="N14" s="18">
        <v>58</v>
      </c>
      <c r="O14" s="35">
        <v>1891</v>
      </c>
      <c r="W14" s="5"/>
      <c r="X14" s="3"/>
      <c r="AC14"/>
      <c r="AD14" s="2"/>
    </row>
    <row r="15" spans="2:31" ht="12.75" customHeight="1" x14ac:dyDescent="0.2">
      <c r="C15" s="20" t="s">
        <v>0</v>
      </c>
      <c r="D15" s="31">
        <v>16076</v>
      </c>
      <c r="E15" s="32">
        <v>10913.999620000001</v>
      </c>
      <c r="F15" s="32">
        <v>11396</v>
      </c>
      <c r="G15" s="32">
        <v>890</v>
      </c>
      <c r="H15" s="33">
        <v>12425</v>
      </c>
      <c r="I15" s="1">
        <v>11</v>
      </c>
      <c r="J15" s="43">
        <v>1</v>
      </c>
      <c r="K15" s="34">
        <v>-2509</v>
      </c>
      <c r="L15" s="18">
        <v>6156.4912700000004</v>
      </c>
      <c r="M15" s="18">
        <v>670</v>
      </c>
      <c r="N15" s="18">
        <v>57</v>
      </c>
      <c r="O15" s="35">
        <v>1722</v>
      </c>
      <c r="W15" s="8"/>
      <c r="X15" s="3"/>
      <c r="AC15"/>
      <c r="AD15" s="2"/>
    </row>
    <row r="16" spans="2:31" ht="12.75" x14ac:dyDescent="0.2">
      <c r="C16" s="21">
        <v>0.95</v>
      </c>
      <c r="D16" s="34">
        <v>7693.5</v>
      </c>
      <c r="E16" s="18">
        <v>8405.7587399999993</v>
      </c>
      <c r="F16" s="18">
        <v>5582.5</v>
      </c>
      <c r="G16" s="18">
        <v>129</v>
      </c>
      <c r="H16" s="35">
        <v>4337</v>
      </c>
      <c r="I16" s="1">
        <v>12</v>
      </c>
      <c r="J16" s="43">
        <v>1</v>
      </c>
      <c r="K16" s="34">
        <v>-2951</v>
      </c>
      <c r="L16" s="18">
        <v>6031.9998400000004</v>
      </c>
      <c r="M16" s="18">
        <v>413</v>
      </c>
      <c r="N16" s="18">
        <v>56</v>
      </c>
      <c r="O16" s="35">
        <v>1625</v>
      </c>
      <c r="W16" s="8"/>
      <c r="X16" s="3"/>
      <c r="AC16"/>
      <c r="AD16" s="2"/>
    </row>
    <row r="17" spans="1:30" ht="12.75" x14ac:dyDescent="0.2">
      <c r="C17" s="22">
        <v>0.75</v>
      </c>
      <c r="D17" s="34">
        <v>-235.5</v>
      </c>
      <c r="E17" s="18">
        <v>6553.9999500000004</v>
      </c>
      <c r="F17" s="18">
        <v>1480.5</v>
      </c>
      <c r="G17" s="18">
        <v>61.5</v>
      </c>
      <c r="H17" s="35">
        <v>2357.5</v>
      </c>
      <c r="I17" s="1">
        <v>13</v>
      </c>
      <c r="J17" s="43">
        <v>1</v>
      </c>
      <c r="K17" s="34">
        <v>-3322</v>
      </c>
      <c r="L17" s="18">
        <v>5926.1484099999998</v>
      </c>
      <c r="M17" s="18">
        <v>138</v>
      </c>
      <c r="N17" s="18">
        <v>52</v>
      </c>
      <c r="O17" s="35">
        <v>1348</v>
      </c>
      <c r="W17" s="5"/>
      <c r="X17" s="3"/>
      <c r="AC17"/>
      <c r="AD17" s="2"/>
    </row>
    <row r="18" spans="1:30" ht="12.75" x14ac:dyDescent="0.2">
      <c r="C18" s="22">
        <v>0.5</v>
      </c>
      <c r="D18" s="34">
        <v>-5268</v>
      </c>
      <c r="E18" s="18">
        <v>5501.3111399999998</v>
      </c>
      <c r="F18" s="18">
        <v>-733</v>
      </c>
      <c r="G18" s="18">
        <v>39</v>
      </c>
      <c r="H18" s="35">
        <v>846</v>
      </c>
      <c r="I18" s="1">
        <v>14</v>
      </c>
      <c r="J18" s="43">
        <v>1</v>
      </c>
      <c r="K18" s="34">
        <v>-4221</v>
      </c>
      <c r="L18" s="18">
        <v>5795.5859399999999</v>
      </c>
      <c r="M18" s="18">
        <v>-87</v>
      </c>
      <c r="N18" s="18">
        <v>49</v>
      </c>
      <c r="O18" s="35">
        <v>1229</v>
      </c>
      <c r="W18" s="5"/>
      <c r="X18" s="3"/>
      <c r="AC18"/>
      <c r="AD18" s="2"/>
    </row>
    <row r="19" spans="1:30" ht="12.75" x14ac:dyDescent="0.2">
      <c r="C19" s="22">
        <v>0.25</v>
      </c>
      <c r="D19" s="34">
        <v>-9384</v>
      </c>
      <c r="E19" s="18">
        <v>4290.1702699999996</v>
      </c>
      <c r="F19" s="18">
        <v>-3143.5</v>
      </c>
      <c r="G19" s="18">
        <v>-1.5</v>
      </c>
      <c r="H19" s="35">
        <v>-263</v>
      </c>
      <c r="I19" s="1">
        <v>15</v>
      </c>
      <c r="J19" s="43">
        <v>1</v>
      </c>
      <c r="K19" s="34">
        <v>-4928</v>
      </c>
      <c r="L19" s="18">
        <v>5561.7681899999998</v>
      </c>
      <c r="M19" s="18">
        <v>-437</v>
      </c>
      <c r="N19" s="18">
        <v>44</v>
      </c>
      <c r="O19" s="35">
        <v>999</v>
      </c>
      <c r="P19" s="4"/>
      <c r="W19" s="5"/>
      <c r="X19" s="3"/>
      <c r="AC19"/>
      <c r="AD19" s="2"/>
    </row>
    <row r="20" spans="1:30" ht="12.75" x14ac:dyDescent="0.2">
      <c r="C20" s="21">
        <v>0.05</v>
      </c>
      <c r="D20" s="34">
        <v>-14451</v>
      </c>
      <c r="E20" s="18">
        <v>3003.2044599999999</v>
      </c>
      <c r="F20" s="18">
        <v>-6410.5</v>
      </c>
      <c r="G20" s="18">
        <v>-1829</v>
      </c>
      <c r="H20" s="35">
        <v>-2263</v>
      </c>
      <c r="I20" s="1">
        <v>16</v>
      </c>
      <c r="J20" s="43">
        <v>1</v>
      </c>
      <c r="K20" s="34">
        <v>-5268</v>
      </c>
      <c r="L20" s="18">
        <v>5501.3111399999998</v>
      </c>
      <c r="M20" s="18">
        <v>-733</v>
      </c>
      <c r="N20" s="18">
        <v>39</v>
      </c>
      <c r="O20" s="35">
        <v>846</v>
      </c>
      <c r="P20" s="4"/>
      <c r="W20" s="5"/>
      <c r="X20" s="3"/>
      <c r="AC20"/>
      <c r="AD20" s="2"/>
    </row>
    <row r="21" spans="1:30" ht="12.75" x14ac:dyDescent="0.2">
      <c r="C21" s="56" t="s">
        <v>3</v>
      </c>
      <c r="D21" s="36">
        <v>-21577</v>
      </c>
      <c r="E21" s="23">
        <v>542.05133000000001</v>
      </c>
      <c r="F21" s="23">
        <v>-10860</v>
      </c>
      <c r="G21" s="23">
        <v>-9939</v>
      </c>
      <c r="H21" s="37">
        <v>-5962</v>
      </c>
      <c r="I21" s="1">
        <v>17</v>
      </c>
      <c r="J21" s="43">
        <v>1</v>
      </c>
      <c r="K21" s="34">
        <v>-5500</v>
      </c>
      <c r="L21" s="18">
        <v>5409.5950400000002</v>
      </c>
      <c r="M21" s="18">
        <v>-852</v>
      </c>
      <c r="N21" s="18">
        <v>35</v>
      </c>
      <c r="O21" s="35">
        <v>677</v>
      </c>
      <c r="P21" s="4"/>
      <c r="W21" s="5"/>
      <c r="X21" s="3"/>
      <c r="AC21"/>
      <c r="AD21" s="2"/>
    </row>
    <row r="22" spans="1:30" ht="12.75" x14ac:dyDescent="0.2">
      <c r="C22" s="55" t="s">
        <v>1</v>
      </c>
      <c r="D22" s="31">
        <v>-4474.7741935483873</v>
      </c>
      <c r="E22" s="32">
        <v>5554.96139451613</v>
      </c>
      <c r="F22" s="32">
        <v>-610.64516129032256</v>
      </c>
      <c r="G22" s="32">
        <v>-398.45161290322579</v>
      </c>
      <c r="H22" s="33">
        <v>1159.9677419354839</v>
      </c>
      <c r="I22" s="1">
        <v>18</v>
      </c>
      <c r="J22" s="43">
        <v>1</v>
      </c>
      <c r="K22" s="34">
        <v>-5866</v>
      </c>
      <c r="L22" s="18">
        <v>5315.9988899999998</v>
      </c>
      <c r="M22" s="18">
        <v>-1245</v>
      </c>
      <c r="N22" s="18">
        <v>33</v>
      </c>
      <c r="O22" s="35">
        <v>612</v>
      </c>
      <c r="P22" s="4"/>
      <c r="W22" s="5"/>
      <c r="AC22"/>
      <c r="AD22" s="2"/>
    </row>
    <row r="23" spans="1:30" ht="12.75" x14ac:dyDescent="0.2">
      <c r="C23" s="24" t="s">
        <v>4</v>
      </c>
      <c r="D23" s="36">
        <v>7657.7935060071422</v>
      </c>
      <c r="E23" s="23">
        <v>1958.0648802858796</v>
      </c>
      <c r="F23" s="23">
        <v>4230.5867484970859</v>
      </c>
      <c r="G23" s="23">
        <v>1848.3328314765115</v>
      </c>
      <c r="H23" s="37">
        <v>2983.9039582831856</v>
      </c>
      <c r="I23" s="1">
        <v>19</v>
      </c>
      <c r="J23" s="43">
        <v>1</v>
      </c>
      <c r="K23" s="34">
        <v>-6511</v>
      </c>
      <c r="L23" s="18">
        <v>5203.9998400000004</v>
      </c>
      <c r="M23" s="18">
        <v>-1539</v>
      </c>
      <c r="N23" s="18">
        <v>31</v>
      </c>
      <c r="O23" s="35">
        <v>443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62">
        <v>0.25806451612903225</v>
      </c>
      <c r="E24" s="63">
        <v>1</v>
      </c>
      <c r="F24" s="63">
        <v>0.41935483870967744</v>
      </c>
      <c r="G24" s="63">
        <v>0.74193548387096775</v>
      </c>
      <c r="H24" s="64">
        <v>0.70967741935483875</v>
      </c>
      <c r="I24" s="1">
        <v>20</v>
      </c>
      <c r="J24" s="43">
        <v>1</v>
      </c>
      <c r="K24" s="34">
        <v>-7006</v>
      </c>
      <c r="L24" s="18">
        <v>5020.0003800000004</v>
      </c>
      <c r="M24" s="18">
        <v>-1943</v>
      </c>
      <c r="N24" s="18">
        <v>26</v>
      </c>
      <c r="O24" s="35">
        <v>323</v>
      </c>
      <c r="P24" s="4"/>
      <c r="Q24" s="99" t="s">
        <v>16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65">
        <v>0.74193548387096775</v>
      </c>
      <c r="E25" s="66">
        <v>0</v>
      </c>
      <c r="F25" s="66">
        <v>0.58064516129032251</v>
      </c>
      <c r="G25" s="66">
        <v>0.25806451612903225</v>
      </c>
      <c r="H25" s="67">
        <v>0.29032258064516125</v>
      </c>
      <c r="I25" s="1">
        <v>21</v>
      </c>
      <c r="J25" s="43">
        <v>1</v>
      </c>
      <c r="K25" s="34">
        <v>-7957</v>
      </c>
      <c r="L25" s="18">
        <v>4841.0683399999998</v>
      </c>
      <c r="M25" s="18">
        <v>-2329</v>
      </c>
      <c r="N25" s="18">
        <v>19</v>
      </c>
      <c r="O25" s="35">
        <v>141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  <c r="AC25"/>
      <c r="AD25" s="2"/>
    </row>
    <row r="26" spans="1:30" ht="12.75" x14ac:dyDescent="0.2">
      <c r="C26" s="49" t="s">
        <v>2</v>
      </c>
      <c r="D26" s="50">
        <f>MEDIAN(K5:K35)</f>
        <v>-5268</v>
      </c>
      <c r="E26" s="50">
        <f>MEDIAN(L5:L35)</f>
        <v>5501.3111399999998</v>
      </c>
      <c r="F26" s="50">
        <f>MEDIAN(M5:M35)</f>
        <v>-733</v>
      </c>
      <c r="G26" s="50">
        <f>MEDIAN(N5:N35)</f>
        <v>39</v>
      </c>
      <c r="H26" s="50">
        <f>MEDIAN(O5:O35)</f>
        <v>846</v>
      </c>
      <c r="I26" s="1">
        <v>22</v>
      </c>
      <c r="J26" s="43">
        <v>1</v>
      </c>
      <c r="K26" s="34">
        <v>-8468</v>
      </c>
      <c r="L26" s="18">
        <v>4683.0009099999997</v>
      </c>
      <c r="M26" s="18">
        <v>-2556</v>
      </c>
      <c r="N26" s="18">
        <v>12</v>
      </c>
      <c r="O26" s="35">
        <v>118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-9135</v>
      </c>
      <c r="L27" s="18">
        <v>4326.8124799999996</v>
      </c>
      <c r="M27" s="18">
        <v>-3021</v>
      </c>
      <c r="N27" s="18">
        <v>1</v>
      </c>
      <c r="O27" s="35">
        <v>-104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-9633</v>
      </c>
      <c r="L28" s="18">
        <v>4253.5280599999996</v>
      </c>
      <c r="M28" s="18">
        <v>-3266</v>
      </c>
      <c r="N28" s="18">
        <v>-4</v>
      </c>
      <c r="O28" s="35">
        <v>-422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-10067</v>
      </c>
      <c r="L29" s="18">
        <v>4175.0003800000004</v>
      </c>
      <c r="M29" s="18">
        <v>-3536</v>
      </c>
      <c r="N29" s="18">
        <v>-91</v>
      </c>
      <c r="O29" s="35">
        <v>-631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-10654</v>
      </c>
      <c r="L30" s="18">
        <v>4078.0005299999998</v>
      </c>
      <c r="M30" s="18">
        <v>-3923</v>
      </c>
      <c r="N30" s="18">
        <v>-197</v>
      </c>
      <c r="O30" s="35">
        <v>-797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-11576</v>
      </c>
      <c r="L31" s="18">
        <v>3810.0000300000002</v>
      </c>
      <c r="M31" s="18">
        <v>-4270</v>
      </c>
      <c r="N31" s="18">
        <v>-218</v>
      </c>
      <c r="O31" s="35">
        <v>-931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-12808</v>
      </c>
      <c r="L32" s="18">
        <v>3438.9991100000002</v>
      </c>
      <c r="M32" s="18">
        <v>-5048</v>
      </c>
      <c r="N32" s="18">
        <v>-329</v>
      </c>
      <c r="O32" s="35">
        <v>-1152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-13739</v>
      </c>
      <c r="L33" s="18">
        <v>3219.97937</v>
      </c>
      <c r="M33" s="18">
        <v>-6040</v>
      </c>
      <c r="N33" s="18">
        <v>-1175</v>
      </c>
      <c r="O33" s="35">
        <v>-1976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v>-15163</v>
      </c>
      <c r="L34" s="18">
        <v>2786.4295499999998</v>
      </c>
      <c r="M34" s="18">
        <v>-6781</v>
      </c>
      <c r="N34" s="18">
        <v>-2483</v>
      </c>
      <c r="O34" s="35">
        <v>-2550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23">
        <v>-21577</v>
      </c>
      <c r="L35" s="23">
        <v>542.05133000000001</v>
      </c>
      <c r="M35" s="23">
        <v>-10860</v>
      </c>
      <c r="N35" s="23">
        <v>-9939</v>
      </c>
      <c r="O35" s="37">
        <v>-5962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M43" s="1" t="s">
        <v>22</v>
      </c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PROJECT-21-29810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http://sharedocs/sites/so/gso/_layouts/15/DocIdRedir.aspx?ID=PROJECT-21-29810</Url>
      <Description>PROJECT-21-29810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Props1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C460374B-0EC7-454F-A3EE-8E4ED2B8DFBB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21 MOS estimates</vt:lpstr>
      <vt:lpstr>JUL 21 MOS estimates</vt:lpstr>
      <vt:lpstr>AUG 21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MOS_Estimates_Supporting_Data_Dec20_to_Feb21</dc:title>
  <dc:creator>cdiep</dc:creator>
  <dc:description>1.0</dc:description>
  <cp:lastModifiedBy>Amber Lee</cp:lastModifiedBy>
  <cp:lastPrinted>2010-01-18T07:10:20Z</cp:lastPrinted>
  <dcterms:created xsi:type="dcterms:W3CDTF">2010-01-06T00:04:41Z</dcterms:created>
  <dcterms:modified xsi:type="dcterms:W3CDTF">2020-09-24T01:16:58Z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cbf179e0-7095-4d68-846c-742a996eddf8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