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tevens\Desktop\"/>
    </mc:Choice>
  </mc:AlternateContent>
  <bookViews>
    <workbookView xWindow="120" yWindow="180" windowWidth="6030" windowHeight="5145" activeTab="2"/>
  </bookViews>
  <sheets>
    <sheet name="DEC 16 Published MOS estimates" sheetId="4" r:id="rId1"/>
    <sheet name="JAN 17 Published MOS estimates" sheetId="8" r:id="rId2"/>
    <sheet name="FEB 17 Published MOS estimates" sheetId="6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O32" i="6" l="1"/>
  <c r="N32" i="6"/>
  <c r="M32" i="6"/>
  <c r="L32" i="6"/>
  <c r="K32" i="6"/>
  <c r="O31" i="6"/>
  <c r="N31" i="6"/>
  <c r="M31" i="6"/>
  <c r="L31" i="6"/>
  <c r="K31" i="6"/>
  <c r="O30" i="6"/>
  <c r="N30" i="6"/>
  <c r="M30" i="6"/>
  <c r="L30" i="6"/>
  <c r="K30" i="6"/>
  <c r="O29" i="6"/>
  <c r="N29" i="6"/>
  <c r="M29" i="6"/>
  <c r="L29" i="6"/>
  <c r="K29" i="6"/>
  <c r="O28" i="6"/>
  <c r="N28" i="6"/>
  <c r="M28" i="6"/>
  <c r="L28" i="6"/>
  <c r="K28" i="6"/>
  <c r="O27" i="6"/>
  <c r="N27" i="6"/>
  <c r="M27" i="6"/>
  <c r="L27" i="6"/>
  <c r="K27" i="6"/>
  <c r="O26" i="6"/>
  <c r="N26" i="6"/>
  <c r="M26" i="6"/>
  <c r="L26" i="6"/>
  <c r="K26" i="6"/>
  <c r="O25" i="6"/>
  <c r="N25" i="6"/>
  <c r="M25" i="6"/>
  <c r="L25" i="6"/>
  <c r="K25" i="6"/>
  <c r="O24" i="6"/>
  <c r="N24" i="6"/>
  <c r="M24" i="6"/>
  <c r="L24" i="6"/>
  <c r="K24" i="6"/>
  <c r="O23" i="6"/>
  <c r="N23" i="6"/>
  <c r="M23" i="6"/>
  <c r="L23" i="6"/>
  <c r="K23" i="6"/>
  <c r="O22" i="6"/>
  <c r="N22" i="6"/>
  <c r="M22" i="6"/>
  <c r="L22" i="6"/>
  <c r="K22" i="6"/>
  <c r="O21" i="6"/>
  <c r="N21" i="6"/>
  <c r="M21" i="6"/>
  <c r="L21" i="6"/>
  <c r="K21" i="6"/>
  <c r="O20" i="6"/>
  <c r="N20" i="6"/>
  <c r="M20" i="6"/>
  <c r="L20" i="6"/>
  <c r="K20" i="6"/>
  <c r="O19" i="6"/>
  <c r="N19" i="6"/>
  <c r="M19" i="6"/>
  <c r="L19" i="6"/>
  <c r="K19" i="6"/>
  <c r="O18" i="6"/>
  <c r="N18" i="6"/>
  <c r="M18" i="6"/>
  <c r="L18" i="6"/>
  <c r="K18" i="6"/>
  <c r="O17" i="6"/>
  <c r="N17" i="6"/>
  <c r="M17" i="6"/>
  <c r="L17" i="6"/>
  <c r="K17" i="6"/>
  <c r="O16" i="6"/>
  <c r="N16" i="6"/>
  <c r="M16" i="6"/>
  <c r="L16" i="6"/>
  <c r="K16" i="6"/>
  <c r="O15" i="6"/>
  <c r="N15" i="6"/>
  <c r="M15" i="6"/>
  <c r="L15" i="6"/>
  <c r="K15" i="6"/>
  <c r="O14" i="6"/>
  <c r="N14" i="6"/>
  <c r="M14" i="6"/>
  <c r="L14" i="6"/>
  <c r="K14" i="6"/>
  <c r="O13" i="6"/>
  <c r="N13" i="6"/>
  <c r="M13" i="6"/>
  <c r="L13" i="6"/>
  <c r="K13" i="6"/>
  <c r="O12" i="6"/>
  <c r="N12" i="6"/>
  <c r="M12" i="6"/>
  <c r="L12" i="6"/>
  <c r="K12" i="6"/>
  <c r="O11" i="6"/>
  <c r="N11" i="6"/>
  <c r="M11" i="6"/>
  <c r="L11" i="6"/>
  <c r="K11" i="6"/>
  <c r="O10" i="6"/>
  <c r="N10" i="6"/>
  <c r="M10" i="6"/>
  <c r="L10" i="6"/>
  <c r="K10" i="6"/>
  <c r="O9" i="6"/>
  <c r="N9" i="6"/>
  <c r="M9" i="6"/>
  <c r="L9" i="6"/>
  <c r="K9" i="6"/>
  <c r="O8" i="6"/>
  <c r="N8" i="6"/>
  <c r="M8" i="6"/>
  <c r="L8" i="6"/>
  <c r="K8" i="6"/>
  <c r="O7" i="6"/>
  <c r="N7" i="6"/>
  <c r="M7" i="6"/>
  <c r="L7" i="6"/>
  <c r="K7" i="6"/>
  <c r="O6" i="6"/>
  <c r="N6" i="6"/>
  <c r="M6" i="6"/>
  <c r="L6" i="6"/>
  <c r="K6" i="6"/>
  <c r="O5" i="6"/>
  <c r="N5" i="6"/>
  <c r="M5" i="6"/>
  <c r="L5" i="6"/>
  <c r="K5" i="6"/>
  <c r="O35" i="8"/>
  <c r="N35" i="8"/>
  <c r="M35" i="8"/>
  <c r="L35" i="8"/>
  <c r="K35" i="8"/>
  <c r="O34" i="8"/>
  <c r="N34" i="8"/>
  <c r="M34" i="8"/>
  <c r="L34" i="8"/>
  <c r="K34" i="8"/>
  <c r="O33" i="8"/>
  <c r="N33" i="8"/>
  <c r="M33" i="8"/>
  <c r="L33" i="8"/>
  <c r="K33" i="8"/>
  <c r="O32" i="8"/>
  <c r="N32" i="8"/>
  <c r="M32" i="8"/>
  <c r="L32" i="8"/>
  <c r="K32" i="8"/>
  <c r="O31" i="8"/>
  <c r="N31" i="8"/>
  <c r="M31" i="8"/>
  <c r="L31" i="8"/>
  <c r="K31" i="8"/>
  <c r="O30" i="8"/>
  <c r="N30" i="8"/>
  <c r="M30" i="8"/>
  <c r="L30" i="8"/>
  <c r="K30" i="8"/>
  <c r="O29" i="8"/>
  <c r="N29" i="8"/>
  <c r="M29" i="8"/>
  <c r="L29" i="8"/>
  <c r="K29" i="8"/>
  <c r="O28" i="8"/>
  <c r="N28" i="8"/>
  <c r="M28" i="8"/>
  <c r="L28" i="8"/>
  <c r="K28" i="8"/>
  <c r="O27" i="8"/>
  <c r="N27" i="8"/>
  <c r="M27" i="8"/>
  <c r="L27" i="8"/>
  <c r="K27" i="8"/>
  <c r="O26" i="8"/>
  <c r="N26" i="8"/>
  <c r="M26" i="8"/>
  <c r="L26" i="8"/>
  <c r="K26" i="8"/>
  <c r="O25" i="8"/>
  <c r="N25" i="8"/>
  <c r="M25" i="8"/>
  <c r="L25" i="8"/>
  <c r="K25" i="8"/>
  <c r="O24" i="8"/>
  <c r="N24" i="8"/>
  <c r="M24" i="8"/>
  <c r="L24" i="8"/>
  <c r="K24" i="8"/>
  <c r="O23" i="8"/>
  <c r="N23" i="8"/>
  <c r="M23" i="8"/>
  <c r="L23" i="8"/>
  <c r="K23" i="8"/>
  <c r="O22" i="8"/>
  <c r="N22" i="8"/>
  <c r="M22" i="8"/>
  <c r="L22" i="8"/>
  <c r="K22" i="8"/>
  <c r="O21" i="8"/>
  <c r="N21" i="8"/>
  <c r="M21" i="8"/>
  <c r="L21" i="8"/>
  <c r="K21" i="8"/>
  <c r="O20" i="8"/>
  <c r="N20" i="8"/>
  <c r="M20" i="8"/>
  <c r="L20" i="8"/>
  <c r="K20" i="8"/>
  <c r="O19" i="8"/>
  <c r="N19" i="8"/>
  <c r="M19" i="8"/>
  <c r="L19" i="8"/>
  <c r="K19" i="8"/>
  <c r="O18" i="8"/>
  <c r="N18" i="8"/>
  <c r="M18" i="8"/>
  <c r="L18" i="8"/>
  <c r="K18" i="8"/>
  <c r="O17" i="8"/>
  <c r="N17" i="8"/>
  <c r="M17" i="8"/>
  <c r="L17" i="8"/>
  <c r="K17" i="8"/>
  <c r="O16" i="8"/>
  <c r="N16" i="8"/>
  <c r="M16" i="8"/>
  <c r="L16" i="8"/>
  <c r="K16" i="8"/>
  <c r="O15" i="8"/>
  <c r="N15" i="8"/>
  <c r="M15" i="8"/>
  <c r="L15" i="8"/>
  <c r="K15" i="8"/>
  <c r="O14" i="8"/>
  <c r="N14" i="8"/>
  <c r="M14" i="8"/>
  <c r="L14" i="8"/>
  <c r="K14" i="8"/>
  <c r="O13" i="8"/>
  <c r="N13" i="8"/>
  <c r="M13" i="8"/>
  <c r="L13" i="8"/>
  <c r="K13" i="8"/>
  <c r="O12" i="8"/>
  <c r="N12" i="8"/>
  <c r="M12" i="8"/>
  <c r="L12" i="8"/>
  <c r="K12" i="8"/>
  <c r="O11" i="8"/>
  <c r="N11" i="8"/>
  <c r="M11" i="8"/>
  <c r="L11" i="8"/>
  <c r="K11" i="8"/>
  <c r="O10" i="8"/>
  <c r="N10" i="8"/>
  <c r="M10" i="8"/>
  <c r="L10" i="8"/>
  <c r="K10" i="8"/>
  <c r="O9" i="8"/>
  <c r="N9" i="8"/>
  <c r="M9" i="8"/>
  <c r="L9" i="8"/>
  <c r="K9" i="8"/>
  <c r="O8" i="8"/>
  <c r="N8" i="8"/>
  <c r="M8" i="8"/>
  <c r="L8" i="8"/>
  <c r="K8" i="8"/>
  <c r="O7" i="8"/>
  <c r="N7" i="8"/>
  <c r="M7" i="8"/>
  <c r="L7" i="8"/>
  <c r="K7" i="8"/>
  <c r="O6" i="8"/>
  <c r="N6" i="8"/>
  <c r="M6" i="8"/>
  <c r="L6" i="8"/>
  <c r="E24" i="8" s="1"/>
  <c r="K6" i="8"/>
  <c r="O5" i="8"/>
  <c r="N5" i="8"/>
  <c r="M5" i="8"/>
  <c r="L5" i="8"/>
  <c r="K5" i="8"/>
  <c r="O35" i="4"/>
  <c r="N35" i="4"/>
  <c r="M35" i="4"/>
  <c r="L35" i="4"/>
  <c r="K35" i="4"/>
  <c r="O34" i="4"/>
  <c r="N34" i="4"/>
  <c r="M34" i="4"/>
  <c r="L34" i="4"/>
  <c r="K34" i="4"/>
  <c r="O33" i="4"/>
  <c r="N33" i="4"/>
  <c r="M33" i="4"/>
  <c r="L33" i="4"/>
  <c r="K33" i="4"/>
  <c r="O32" i="4"/>
  <c r="N32" i="4"/>
  <c r="M32" i="4"/>
  <c r="L32" i="4"/>
  <c r="K32" i="4"/>
  <c r="O31" i="4"/>
  <c r="N31" i="4"/>
  <c r="M31" i="4"/>
  <c r="L31" i="4"/>
  <c r="K31" i="4"/>
  <c r="O30" i="4"/>
  <c r="N30" i="4"/>
  <c r="M30" i="4"/>
  <c r="L30" i="4"/>
  <c r="K30" i="4"/>
  <c r="O29" i="4"/>
  <c r="N29" i="4"/>
  <c r="M29" i="4"/>
  <c r="L29" i="4"/>
  <c r="K29" i="4"/>
  <c r="O28" i="4"/>
  <c r="N28" i="4"/>
  <c r="M28" i="4"/>
  <c r="L28" i="4"/>
  <c r="K28" i="4"/>
  <c r="O27" i="4"/>
  <c r="N27" i="4"/>
  <c r="M27" i="4"/>
  <c r="L27" i="4"/>
  <c r="K27" i="4"/>
  <c r="O26" i="4"/>
  <c r="N26" i="4"/>
  <c r="M26" i="4"/>
  <c r="L26" i="4"/>
  <c r="K26" i="4"/>
  <c r="O25" i="4"/>
  <c r="N25" i="4"/>
  <c r="M25" i="4"/>
  <c r="L25" i="4"/>
  <c r="K25" i="4"/>
  <c r="O24" i="4"/>
  <c r="N24" i="4"/>
  <c r="M24" i="4"/>
  <c r="L24" i="4"/>
  <c r="K24" i="4"/>
  <c r="O23" i="4"/>
  <c r="N23" i="4"/>
  <c r="M23" i="4"/>
  <c r="L23" i="4"/>
  <c r="K23" i="4"/>
  <c r="O22" i="4"/>
  <c r="N22" i="4"/>
  <c r="M22" i="4"/>
  <c r="L22" i="4"/>
  <c r="K22" i="4"/>
  <c r="O21" i="4"/>
  <c r="N21" i="4"/>
  <c r="M21" i="4"/>
  <c r="L21" i="4"/>
  <c r="K21" i="4"/>
  <c r="O20" i="4"/>
  <c r="N20" i="4"/>
  <c r="M20" i="4"/>
  <c r="L20" i="4"/>
  <c r="K20" i="4"/>
  <c r="O19" i="4"/>
  <c r="N19" i="4"/>
  <c r="M19" i="4"/>
  <c r="L19" i="4"/>
  <c r="K19" i="4"/>
  <c r="O18" i="4"/>
  <c r="N18" i="4"/>
  <c r="M18" i="4"/>
  <c r="L18" i="4"/>
  <c r="K18" i="4"/>
  <c r="O17" i="4"/>
  <c r="N17" i="4"/>
  <c r="M17" i="4"/>
  <c r="L17" i="4"/>
  <c r="K17" i="4"/>
  <c r="O16" i="4"/>
  <c r="N16" i="4"/>
  <c r="M16" i="4"/>
  <c r="L16" i="4"/>
  <c r="K16" i="4"/>
  <c r="O15" i="4"/>
  <c r="N15" i="4"/>
  <c r="M15" i="4"/>
  <c r="L15" i="4"/>
  <c r="K15" i="4"/>
  <c r="O14" i="4"/>
  <c r="N14" i="4"/>
  <c r="M14" i="4"/>
  <c r="L14" i="4"/>
  <c r="K14" i="4"/>
  <c r="O13" i="4"/>
  <c r="N13" i="4"/>
  <c r="M13" i="4"/>
  <c r="L13" i="4"/>
  <c r="K13" i="4"/>
  <c r="O12" i="4"/>
  <c r="N12" i="4"/>
  <c r="M12" i="4"/>
  <c r="L12" i="4"/>
  <c r="K12" i="4"/>
  <c r="O11" i="4"/>
  <c r="N11" i="4"/>
  <c r="M11" i="4"/>
  <c r="L11" i="4"/>
  <c r="K11" i="4"/>
  <c r="O10" i="4"/>
  <c r="N10" i="4"/>
  <c r="M10" i="4"/>
  <c r="L10" i="4"/>
  <c r="K10" i="4"/>
  <c r="O9" i="4"/>
  <c r="N9" i="4"/>
  <c r="M9" i="4"/>
  <c r="L9" i="4"/>
  <c r="K9" i="4"/>
  <c r="O8" i="4"/>
  <c r="N8" i="4"/>
  <c r="M8" i="4"/>
  <c r="L8" i="4"/>
  <c r="K8" i="4"/>
  <c r="O7" i="4"/>
  <c r="N7" i="4"/>
  <c r="M7" i="4"/>
  <c r="L7" i="4"/>
  <c r="K7" i="4"/>
  <c r="O6" i="4"/>
  <c r="N6" i="4"/>
  <c r="M6" i="4"/>
  <c r="L6" i="4"/>
  <c r="K6" i="4"/>
  <c r="O5" i="4"/>
  <c r="N5" i="4"/>
  <c r="M5" i="4"/>
  <c r="L5" i="4"/>
  <c r="E6" i="4" s="1"/>
  <c r="K5" i="4"/>
  <c r="F6" i="4" l="1"/>
  <c r="D6" i="4"/>
  <c r="F5" i="4"/>
  <c r="G5" i="4"/>
  <c r="E5" i="4"/>
  <c r="H6" i="4"/>
  <c r="D5" i="4"/>
  <c r="H5" i="4"/>
  <c r="G6" i="4"/>
  <c r="D24" i="8"/>
  <c r="D24" i="6"/>
  <c r="E24" i="6"/>
  <c r="F24" i="6"/>
  <c r="G24" i="6"/>
  <c r="H24" i="6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6" i="8"/>
  <c r="G6" i="8"/>
  <c r="F6" i="8"/>
  <c r="E6" i="8"/>
  <c r="D6" i="8"/>
  <c r="H5" i="8"/>
  <c r="G5" i="8"/>
  <c r="F5" i="8"/>
  <c r="E5" i="8"/>
  <c r="D5" i="8"/>
  <c r="H25" i="6" l="1"/>
  <c r="G25" i="6"/>
  <c r="F25" i="6"/>
  <c r="E25" i="6"/>
  <c r="D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<sst xmlns="http://schemas.openxmlformats.org/spreadsheetml/2006/main" count="96" uniqueCount="25">
  <si>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</si>
  <si>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</si>
  <si>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</si>
  <si>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</si>
  <si>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</si>
  <si>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</si>
  <si>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</si>
  <si>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</si>
  <si>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</si>
  <si>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</si>
  <si>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</si>
  <si>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</si>
  <si>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</si>
  <si>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</si>
  <si>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</si>
  <si>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</si>
  <si>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</si>
  <si>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</si>
  <si>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</si>
  <si>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</si>
  <si>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</si>
  <si>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</si>
  <si>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December 2016</t>
  </si>
  <si>
    <t>MOS Period: January 2017</t>
  </si>
  <si>
    <t>MOS Period: 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</si>
</sst>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'DEC 16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16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16 Published MOS estimates'!$D$19:$H$19</c:f>
              <c:numCache>
                <c:formatCode>#,##0</c:formatCode>
                <c:ptCount val="5"/>
                <c:pt idx="0">
                  <c:v>-6321</c:v>
                </c:pt>
                <c:pt idx="1">
                  <c:v>-1758.6405500000001</c:v>
                </c:pt>
                <c:pt idx="2">
                  <c:v>-917</c:v>
                </c:pt>
                <c:pt idx="3">
                  <c:v>-933</c:v>
                </c:pt>
                <c:pt idx="4">
                  <c:v>-1636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16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16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16 Published MOS estimates'!$D$20:$H$20</c:f>
              <c:numCache>
                <c:formatCode>#,##0</c:formatCode>
                <c:ptCount val="5"/>
                <c:pt idx="0">
                  <c:v>-12150</c:v>
                </c:pt>
                <c:pt idx="1">
                  <c:v>-3263.7975999999999</c:v>
                </c:pt>
                <c:pt idx="2">
                  <c:v>-2521</c:v>
                </c:pt>
                <c:pt idx="3">
                  <c:v>-5222</c:v>
                </c:pt>
                <c:pt idx="4">
                  <c:v>-4990.5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16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16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16 Published MOS estimates'!$D$21:$H$21</c:f>
              <c:numCache>
                <c:formatCode>#,##0</c:formatCode>
                <c:ptCount val="5"/>
                <c:pt idx="0">
                  <c:v>-28638</c:v>
                </c:pt>
                <c:pt idx="1">
                  <c:v>-4920.66212</c:v>
                </c:pt>
                <c:pt idx="2">
                  <c:v>-6410</c:v>
                </c:pt>
                <c:pt idx="3">
                  <c:v>-13914</c:v>
                </c:pt>
                <c:pt idx="4">
                  <c:v>-12138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16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'DEC 16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16 Published MOS estimates'!$D$22:$H$22</c:f>
              <c:numCache>
                <c:formatCode>#,##0</c:formatCode>
                <c:ptCount val="5"/>
                <c:pt idx="0">
                  <c:v>-1919.3870967741937</c:v>
                </c:pt>
                <c:pt idx="1">
                  <c:v>-1116.7415570967742</c:v>
                </c:pt>
                <c:pt idx="2">
                  <c:v>1123.0322580645161</c:v>
                </c:pt>
                <c:pt idx="3">
                  <c:v>-1199.741935483871</c:v>
                </c:pt>
                <c:pt idx="4">
                  <c:v>195.80645161290323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16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'DEC 16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16 Published MOS estimates'!$D$26:$H$26</c:f>
              <c:numCache>
                <c:formatCode>#,##0</c:formatCode>
                <c:ptCount val="5"/>
                <c:pt idx="0">
                  <c:v>-2027</c:v>
                </c:pt>
                <c:pt idx="1">
                  <c:v>-1189.77557</c:v>
                </c:pt>
                <c:pt idx="2">
                  <c:v>655</c:v>
                </c:pt>
                <c:pt idx="3">
                  <c:v>13</c:v>
                </c:pt>
                <c:pt idx="4">
                  <c:v>426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16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16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16 Published MOS estimates'!$D$15:$H$15</c:f>
              <c:numCache>
                <c:formatCode>#,##0</c:formatCode>
                <c:ptCount val="5"/>
                <c:pt idx="0">
                  <c:v>17180</c:v>
                </c:pt>
                <c:pt idx="1">
                  <c:v>2784.0924100000002</c:v>
                </c:pt>
                <c:pt idx="2">
                  <c:v>14623</c:v>
                </c:pt>
                <c:pt idx="3">
                  <c:v>479</c:v>
                </c:pt>
                <c:pt idx="4">
                  <c:v>10483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'DEC 16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16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16 Published MOS estimates'!$D$16:$H$16</c:f>
              <c:numCache>
                <c:formatCode>#,##0</c:formatCode>
                <c:ptCount val="5"/>
                <c:pt idx="0">
                  <c:v>10142.5</c:v>
                </c:pt>
                <c:pt idx="1">
                  <c:v>1400.7506050000002</c:v>
                </c:pt>
                <c:pt idx="2">
                  <c:v>6699.5</c:v>
                </c:pt>
                <c:pt idx="3">
                  <c:v>109.5</c:v>
                </c:pt>
                <c:pt idx="4">
                  <c:v>5274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'DEC 16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16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16 Published MOS estimates'!$D$17:$H$17</c:f>
              <c:numCache>
                <c:formatCode>#,##0</c:formatCode>
                <c:ptCount val="5"/>
                <c:pt idx="0">
                  <c:v>3032.5</c:v>
                </c:pt>
                <c:pt idx="1">
                  <c:v>-600.40105500000004</c:v>
                </c:pt>
                <c:pt idx="2">
                  <c:v>2507</c:v>
                </c:pt>
                <c:pt idx="3">
                  <c:v>45.5</c:v>
                </c:pt>
                <c:pt idx="4">
                  <c:v>2339.5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39539424"/>
        <c:axId val="73673760"/>
      </c:lineChart>
      <c:catAx>
        <c:axId val="3395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7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6737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539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'DEC 16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'DEC 16 Published MOS estimates'!$K$5:$K$35</c:f>
              <c:numCache>
                <c:formatCode>#,##0</c:formatCode>
                <c:ptCount val="31"/>
                <c:pt idx="0">
                  <c:v>17180</c:v>
                </c:pt>
                <c:pt idx="1">
                  <c:v>11782</c:v>
                </c:pt>
                <c:pt idx="2">
                  <c:v>8503</c:v>
                </c:pt>
                <c:pt idx="3">
                  <c:v>6394</c:v>
                </c:pt>
                <c:pt idx="4">
                  <c:v>5526</c:v>
                </c:pt>
                <c:pt idx="5">
                  <c:v>4826</c:v>
                </c:pt>
                <c:pt idx="6">
                  <c:v>4110</c:v>
                </c:pt>
                <c:pt idx="7">
                  <c:v>3441</c:v>
                </c:pt>
                <c:pt idx="8">
                  <c:v>2624</c:v>
                </c:pt>
                <c:pt idx="9">
                  <c:v>1485</c:v>
                </c:pt>
                <c:pt idx="10">
                  <c:v>1003</c:v>
                </c:pt>
                <c:pt idx="11">
                  <c:v>634</c:v>
                </c:pt>
                <c:pt idx="12">
                  <c:v>24</c:v>
                </c:pt>
                <c:pt idx="13">
                  <c:v>-182</c:v>
                </c:pt>
                <c:pt idx="14">
                  <c:v>-1357</c:v>
                </c:pt>
                <c:pt idx="15">
                  <c:v>-2027</c:v>
                </c:pt>
                <c:pt idx="16">
                  <c:v>-2398</c:v>
                </c:pt>
                <c:pt idx="17">
                  <c:v>-3052</c:v>
                </c:pt>
                <c:pt idx="18">
                  <c:v>-3405</c:v>
                </c:pt>
                <c:pt idx="19">
                  <c:v>-3901</c:v>
                </c:pt>
                <c:pt idx="20">
                  <c:v>-4284</c:v>
                </c:pt>
                <c:pt idx="21">
                  <c:v>-4977</c:v>
                </c:pt>
                <c:pt idx="22">
                  <c:v>-5723</c:v>
                </c:pt>
                <c:pt idx="23">
                  <c:v>-6919</c:v>
                </c:pt>
                <c:pt idx="24">
                  <c:v>-7440</c:v>
                </c:pt>
                <c:pt idx="25">
                  <c:v>-8479</c:v>
                </c:pt>
                <c:pt idx="26">
                  <c:v>-9512</c:v>
                </c:pt>
                <c:pt idx="27">
                  <c:v>-10439</c:v>
                </c:pt>
                <c:pt idx="28">
                  <c:v>-11432</c:v>
                </c:pt>
                <c:pt idx="29">
                  <c:v>-12868</c:v>
                </c:pt>
                <c:pt idx="30">
                  <c:v>-28638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'DEC 16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'DEC 16 Published MOS estimates'!$L$5:$L$35</c:f>
              <c:numCache>
                <c:formatCode>#,##0</c:formatCode>
                <c:ptCount val="31"/>
                <c:pt idx="0">
                  <c:v>2784.0924100000002</c:v>
                </c:pt>
                <c:pt idx="1">
                  <c:v>1560.0070700000001</c:v>
                </c:pt>
                <c:pt idx="2">
                  <c:v>1241.49414</c:v>
                </c:pt>
                <c:pt idx="3">
                  <c:v>668.19929000000002</c:v>
                </c:pt>
                <c:pt idx="4">
                  <c:v>5.9366300000000001</c:v>
                </c:pt>
                <c:pt idx="5">
                  <c:v>-62.374769999999998</c:v>
                </c:pt>
                <c:pt idx="6">
                  <c:v>-184.84772000000001</c:v>
                </c:pt>
                <c:pt idx="7">
                  <c:v>-510.53901999999999</c:v>
                </c:pt>
                <c:pt idx="8">
                  <c:v>-690.26309000000003</c:v>
                </c:pt>
                <c:pt idx="9">
                  <c:v>-759.81348000000003</c:v>
                </c:pt>
                <c:pt idx="10">
                  <c:v>-792.00755000000004</c:v>
                </c:pt>
                <c:pt idx="11">
                  <c:v>-973.59198000000004</c:v>
                </c:pt>
                <c:pt idx="12">
                  <c:v>-1041.0737200000001</c:v>
                </c:pt>
                <c:pt idx="13">
                  <c:v>-1099.4597699999999</c:v>
                </c:pt>
                <c:pt idx="14">
                  <c:v>-1136.9160199999999</c:v>
                </c:pt>
                <c:pt idx="15">
                  <c:v>-1189.77557</c:v>
                </c:pt>
                <c:pt idx="16">
                  <c:v>-1222.3596199999999</c:v>
                </c:pt>
                <c:pt idx="17">
                  <c:v>-1341.6619700000001</c:v>
                </c:pt>
                <c:pt idx="18">
                  <c:v>-1400.60745</c:v>
                </c:pt>
                <c:pt idx="19">
                  <c:v>-1498.6323199999999</c:v>
                </c:pt>
                <c:pt idx="20">
                  <c:v>-1561.84521</c:v>
                </c:pt>
                <c:pt idx="21">
                  <c:v>-1633.7202</c:v>
                </c:pt>
                <c:pt idx="22">
                  <c:v>-1723.1267499999999</c:v>
                </c:pt>
                <c:pt idx="23">
                  <c:v>-1794.15435</c:v>
                </c:pt>
                <c:pt idx="24">
                  <c:v>-1859.06592</c:v>
                </c:pt>
                <c:pt idx="25">
                  <c:v>-2006.5771299999999</c:v>
                </c:pt>
                <c:pt idx="26">
                  <c:v>-2250.0800800000002</c:v>
                </c:pt>
                <c:pt idx="27">
                  <c:v>-2697.9668000000001</c:v>
                </c:pt>
                <c:pt idx="28">
                  <c:v>-3033.0053899999998</c:v>
                </c:pt>
                <c:pt idx="29">
                  <c:v>-3494.5898099999999</c:v>
                </c:pt>
                <c:pt idx="30">
                  <c:v>-4920.66212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'DEC 16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'DEC 16 Published MOS estimates'!$M$5:$M$35</c:f>
              <c:numCache>
                <c:formatCode>#,##0</c:formatCode>
                <c:ptCount val="31"/>
                <c:pt idx="0">
                  <c:v>14623</c:v>
                </c:pt>
                <c:pt idx="1">
                  <c:v>7478</c:v>
                </c:pt>
                <c:pt idx="2">
                  <c:v>5921</c:v>
                </c:pt>
                <c:pt idx="3">
                  <c:v>4374</c:v>
                </c:pt>
                <c:pt idx="4">
                  <c:v>3741</c:v>
                </c:pt>
                <c:pt idx="5">
                  <c:v>3194</c:v>
                </c:pt>
                <c:pt idx="6">
                  <c:v>3019</c:v>
                </c:pt>
                <c:pt idx="7">
                  <c:v>2717</c:v>
                </c:pt>
                <c:pt idx="8">
                  <c:v>2297</c:v>
                </c:pt>
                <c:pt idx="9">
                  <c:v>2172</c:v>
                </c:pt>
                <c:pt idx="10">
                  <c:v>1470</c:v>
                </c:pt>
                <c:pt idx="11">
                  <c:v>1212</c:v>
                </c:pt>
                <c:pt idx="12">
                  <c:v>1169</c:v>
                </c:pt>
                <c:pt idx="13">
                  <c:v>1133</c:v>
                </c:pt>
                <c:pt idx="14">
                  <c:v>893</c:v>
                </c:pt>
                <c:pt idx="15">
                  <c:v>655</c:v>
                </c:pt>
                <c:pt idx="16">
                  <c:v>500</c:v>
                </c:pt>
                <c:pt idx="17">
                  <c:v>211</c:v>
                </c:pt>
                <c:pt idx="18">
                  <c:v>-91</c:v>
                </c:pt>
                <c:pt idx="19">
                  <c:v>-252</c:v>
                </c:pt>
                <c:pt idx="20">
                  <c:v>-473</c:v>
                </c:pt>
                <c:pt idx="21">
                  <c:v>-561</c:v>
                </c:pt>
                <c:pt idx="22">
                  <c:v>-859</c:v>
                </c:pt>
                <c:pt idx="23">
                  <c:v>-975</c:v>
                </c:pt>
                <c:pt idx="24">
                  <c:v>-1350</c:v>
                </c:pt>
                <c:pt idx="25">
                  <c:v>-1599</c:v>
                </c:pt>
                <c:pt idx="26">
                  <c:v>-2050</c:v>
                </c:pt>
                <c:pt idx="27">
                  <c:v>-2303</c:v>
                </c:pt>
                <c:pt idx="28">
                  <c:v>-2362</c:v>
                </c:pt>
                <c:pt idx="29">
                  <c:v>-2680</c:v>
                </c:pt>
                <c:pt idx="30">
                  <c:v>-6410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'DEC 16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'DEC 16 Published MOS estimates'!$N$5:$N$35</c:f>
              <c:numCache>
                <c:formatCode>#,##0</c:formatCode>
                <c:ptCount val="31"/>
                <c:pt idx="0">
                  <c:v>479</c:v>
                </c:pt>
                <c:pt idx="1">
                  <c:v>115</c:v>
                </c:pt>
                <c:pt idx="2">
                  <c:v>104</c:v>
                </c:pt>
                <c:pt idx="3">
                  <c:v>73</c:v>
                </c:pt>
                <c:pt idx="4">
                  <c:v>63</c:v>
                </c:pt>
                <c:pt idx="5">
                  <c:v>57</c:v>
                </c:pt>
                <c:pt idx="6">
                  <c:v>55</c:v>
                </c:pt>
                <c:pt idx="7">
                  <c:v>47</c:v>
                </c:pt>
                <c:pt idx="8">
                  <c:v>44</c:v>
                </c:pt>
                <c:pt idx="9">
                  <c:v>41</c:v>
                </c:pt>
                <c:pt idx="10">
                  <c:v>38</c:v>
                </c:pt>
                <c:pt idx="11">
                  <c:v>34</c:v>
                </c:pt>
                <c:pt idx="12">
                  <c:v>32</c:v>
                </c:pt>
                <c:pt idx="13">
                  <c:v>27</c:v>
                </c:pt>
                <c:pt idx="14">
                  <c:v>21</c:v>
                </c:pt>
                <c:pt idx="15">
                  <c:v>13</c:v>
                </c:pt>
                <c:pt idx="16">
                  <c:v>9</c:v>
                </c:pt>
                <c:pt idx="17">
                  <c:v>0</c:v>
                </c:pt>
                <c:pt idx="18">
                  <c:v>-14</c:v>
                </c:pt>
                <c:pt idx="19">
                  <c:v>-112</c:v>
                </c:pt>
                <c:pt idx="20">
                  <c:v>-295</c:v>
                </c:pt>
                <c:pt idx="21">
                  <c:v>-530</c:v>
                </c:pt>
                <c:pt idx="22">
                  <c:v>-777</c:v>
                </c:pt>
                <c:pt idx="23">
                  <c:v>-1089</c:v>
                </c:pt>
                <c:pt idx="24">
                  <c:v>-1665</c:v>
                </c:pt>
                <c:pt idx="25">
                  <c:v>-2499</c:v>
                </c:pt>
                <c:pt idx="26">
                  <c:v>-3241</c:v>
                </c:pt>
                <c:pt idx="27">
                  <c:v>-3864</c:v>
                </c:pt>
                <c:pt idx="28">
                  <c:v>-4770</c:v>
                </c:pt>
                <c:pt idx="29">
                  <c:v>-5674</c:v>
                </c:pt>
                <c:pt idx="30">
                  <c:v>-13914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'DEC 16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'DEC 16 Published MOS estimates'!$O$5:$O$35</c:f>
              <c:numCache>
                <c:formatCode>#,##0</c:formatCode>
                <c:ptCount val="31"/>
                <c:pt idx="0">
                  <c:v>10483</c:v>
                </c:pt>
                <c:pt idx="1">
                  <c:v>5738</c:v>
                </c:pt>
                <c:pt idx="2">
                  <c:v>4810</c:v>
                </c:pt>
                <c:pt idx="3">
                  <c:v>4366</c:v>
                </c:pt>
                <c:pt idx="4">
                  <c:v>3899</c:v>
                </c:pt>
                <c:pt idx="5">
                  <c:v>3470</c:v>
                </c:pt>
                <c:pt idx="6">
                  <c:v>2684</c:v>
                </c:pt>
                <c:pt idx="7">
                  <c:v>2499</c:v>
                </c:pt>
                <c:pt idx="8">
                  <c:v>2180</c:v>
                </c:pt>
                <c:pt idx="9">
                  <c:v>1770</c:v>
                </c:pt>
                <c:pt idx="10">
                  <c:v>1441</c:v>
                </c:pt>
                <c:pt idx="11">
                  <c:v>1280</c:v>
                </c:pt>
                <c:pt idx="12">
                  <c:v>1024</c:v>
                </c:pt>
                <c:pt idx="13">
                  <c:v>895</c:v>
                </c:pt>
                <c:pt idx="14">
                  <c:v>549</c:v>
                </c:pt>
                <c:pt idx="15">
                  <c:v>426</c:v>
                </c:pt>
                <c:pt idx="16">
                  <c:v>194</c:v>
                </c:pt>
                <c:pt idx="17">
                  <c:v>35</c:v>
                </c:pt>
                <c:pt idx="18">
                  <c:v>-183</c:v>
                </c:pt>
                <c:pt idx="19">
                  <c:v>-634</c:v>
                </c:pt>
                <c:pt idx="20">
                  <c:v>-918</c:v>
                </c:pt>
                <c:pt idx="21">
                  <c:v>-1089</c:v>
                </c:pt>
                <c:pt idx="22">
                  <c:v>-1320</c:v>
                </c:pt>
                <c:pt idx="23">
                  <c:v>-1952</c:v>
                </c:pt>
                <c:pt idx="24">
                  <c:v>-2526</c:v>
                </c:pt>
                <c:pt idx="25">
                  <c:v>-3161</c:v>
                </c:pt>
                <c:pt idx="26">
                  <c:v>-3548</c:v>
                </c:pt>
                <c:pt idx="27">
                  <c:v>-4223</c:v>
                </c:pt>
                <c:pt idx="28">
                  <c:v>-4595</c:v>
                </c:pt>
                <c:pt idx="29">
                  <c:v>-5386</c:v>
                </c:pt>
                <c:pt idx="30">
                  <c:v>-12138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39032"/>
        <c:axId val="338966544"/>
      </c:lineChart>
      <c:catAx>
        <c:axId val="339539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96654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38966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539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'JAN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17 Published MOS estimates'!$D$19:$H$19</c:f>
              <c:numCache>
                <c:formatCode>#,##0</c:formatCode>
                <c:ptCount val="5"/>
                <c:pt idx="0">
                  <c:v>-6081</c:v>
                </c:pt>
                <c:pt idx="1">
                  <c:v>-2406.7788150000001</c:v>
                </c:pt>
                <c:pt idx="2">
                  <c:v>-987</c:v>
                </c:pt>
                <c:pt idx="3">
                  <c:v>-2685</c:v>
                </c:pt>
                <c:pt idx="4">
                  <c:v>-2977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17 Published MOS estimates'!$D$20:$H$20</c:f>
              <c:numCache>
                <c:formatCode>#,##0</c:formatCode>
                <c:ptCount val="5"/>
                <c:pt idx="0">
                  <c:v>-15818</c:v>
                </c:pt>
                <c:pt idx="1">
                  <c:v>-3916.4593749999999</c:v>
                </c:pt>
                <c:pt idx="2">
                  <c:v>-3586</c:v>
                </c:pt>
                <c:pt idx="3">
                  <c:v>-5765</c:v>
                </c:pt>
                <c:pt idx="4">
                  <c:v>-7272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17 Published MOS estimates'!$D$21:$H$21</c:f>
              <c:numCache>
                <c:formatCode>#,##0</c:formatCode>
                <c:ptCount val="5"/>
                <c:pt idx="0">
                  <c:v>-40396</c:v>
                </c:pt>
                <c:pt idx="1">
                  <c:v>-18654.902199999</c:v>
                </c:pt>
                <c:pt idx="2">
                  <c:v>-10895</c:v>
                </c:pt>
                <c:pt idx="3">
                  <c:v>-19723</c:v>
                </c:pt>
                <c:pt idx="4">
                  <c:v>-13247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'JAN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17 Published MOS estimates'!$D$22:$H$22</c:f>
              <c:numCache>
                <c:formatCode>#,##0</c:formatCode>
                <c:ptCount val="5"/>
                <c:pt idx="0">
                  <c:v>-2684</c:v>
                </c:pt>
                <c:pt idx="1">
                  <c:v>-1823.5089403225486</c:v>
                </c:pt>
                <c:pt idx="2">
                  <c:v>1350.6129032258063</c:v>
                </c:pt>
                <c:pt idx="3">
                  <c:v>-1855.1935483870968</c:v>
                </c:pt>
                <c:pt idx="4">
                  <c:v>-552.54838709677415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'JAN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17 Published MOS estimates'!$D$26:$H$26</c:f>
              <c:numCache>
                <c:formatCode>#,##0</c:formatCode>
                <c:ptCount val="5"/>
                <c:pt idx="0">
                  <c:v>-1829</c:v>
                </c:pt>
                <c:pt idx="1">
                  <c:v>-1376.9998700000001</c:v>
                </c:pt>
                <c:pt idx="2">
                  <c:v>1288</c:v>
                </c:pt>
                <c:pt idx="3">
                  <c:v>-129</c:v>
                </c:pt>
                <c:pt idx="4">
                  <c:v>-162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17 Published MOS estimates'!$D$15:$H$15</c:f>
              <c:numCache>
                <c:formatCode>#,##0</c:formatCode>
                <c:ptCount val="5"/>
                <c:pt idx="0">
                  <c:v>14098</c:v>
                </c:pt>
                <c:pt idx="1">
                  <c:v>2150.8925899999999</c:v>
                </c:pt>
                <c:pt idx="2">
                  <c:v>14130</c:v>
                </c:pt>
                <c:pt idx="3">
                  <c:v>1558</c:v>
                </c:pt>
                <c:pt idx="4">
                  <c:v>9163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'JAN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17 Published MOS estimates'!$D$16:$H$16</c:f>
              <c:numCache>
                <c:formatCode>#,##0</c:formatCode>
                <c:ptCount val="5"/>
                <c:pt idx="0">
                  <c:v>10013</c:v>
                </c:pt>
                <c:pt idx="1">
                  <c:v>912.10300499999994</c:v>
                </c:pt>
                <c:pt idx="2">
                  <c:v>7228</c:v>
                </c:pt>
                <c:pt idx="3">
                  <c:v>117.5</c:v>
                </c:pt>
                <c:pt idx="4">
                  <c:v>4604.5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'JAN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17 Published MOS estimates'!$D$17:$H$17</c:f>
              <c:numCache>
                <c:formatCode>#,##0</c:formatCode>
                <c:ptCount val="5"/>
                <c:pt idx="0">
                  <c:v>2197.5</c:v>
                </c:pt>
                <c:pt idx="1">
                  <c:v>-205.76454999999999</c:v>
                </c:pt>
                <c:pt idx="2">
                  <c:v>3173</c:v>
                </c:pt>
                <c:pt idx="3">
                  <c:v>51.5</c:v>
                </c:pt>
                <c:pt idx="4">
                  <c:v>2334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38268240"/>
        <c:axId val="338268632"/>
      </c:lineChart>
      <c:catAx>
        <c:axId val="33826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268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8268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268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'JAN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'JAN 17 Published MOS estimates'!$K$5:$K$35</c:f>
              <c:numCache>
                <c:formatCode>#,##0</c:formatCode>
                <c:ptCount val="31"/>
                <c:pt idx="0">
                  <c:v>14098</c:v>
                </c:pt>
                <c:pt idx="1">
                  <c:v>10737</c:v>
                </c:pt>
                <c:pt idx="2">
                  <c:v>9289</c:v>
                </c:pt>
                <c:pt idx="3">
                  <c:v>7721</c:v>
                </c:pt>
                <c:pt idx="4">
                  <c:v>6475</c:v>
                </c:pt>
                <c:pt idx="5">
                  <c:v>4591</c:v>
                </c:pt>
                <c:pt idx="6">
                  <c:v>3506</c:v>
                </c:pt>
                <c:pt idx="7">
                  <c:v>2336</c:v>
                </c:pt>
                <c:pt idx="8">
                  <c:v>2059</c:v>
                </c:pt>
                <c:pt idx="9">
                  <c:v>1376</c:v>
                </c:pt>
                <c:pt idx="10">
                  <c:v>927</c:v>
                </c:pt>
                <c:pt idx="11">
                  <c:v>76</c:v>
                </c:pt>
                <c:pt idx="12">
                  <c:v>-251</c:v>
                </c:pt>
                <c:pt idx="13">
                  <c:v>-905</c:v>
                </c:pt>
                <c:pt idx="14">
                  <c:v>-1369</c:v>
                </c:pt>
                <c:pt idx="15">
                  <c:v>-1829</c:v>
                </c:pt>
                <c:pt idx="16">
                  <c:v>-2648</c:v>
                </c:pt>
                <c:pt idx="17">
                  <c:v>-3454</c:v>
                </c:pt>
                <c:pt idx="18">
                  <c:v>-3850</c:v>
                </c:pt>
                <c:pt idx="19">
                  <c:v>-4228</c:v>
                </c:pt>
                <c:pt idx="20">
                  <c:v>-4934</c:v>
                </c:pt>
                <c:pt idx="21">
                  <c:v>-5470</c:v>
                </c:pt>
                <c:pt idx="22">
                  <c:v>-5791</c:v>
                </c:pt>
                <c:pt idx="23">
                  <c:v>-6371</c:v>
                </c:pt>
                <c:pt idx="24">
                  <c:v>-7008</c:v>
                </c:pt>
                <c:pt idx="25">
                  <c:v>-7670</c:v>
                </c:pt>
                <c:pt idx="26">
                  <c:v>-8453</c:v>
                </c:pt>
                <c:pt idx="27">
                  <c:v>-10132</c:v>
                </c:pt>
                <c:pt idx="28">
                  <c:v>-13386</c:v>
                </c:pt>
                <c:pt idx="29">
                  <c:v>-18250</c:v>
                </c:pt>
                <c:pt idx="30">
                  <c:v>-40396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'JAN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'JAN 17 Published MOS estimates'!$L$5:$L$35</c:f>
              <c:numCache>
                <c:formatCode>#,##0</c:formatCode>
                <c:ptCount val="31"/>
                <c:pt idx="0">
                  <c:v>2150.8925899999999</c:v>
                </c:pt>
                <c:pt idx="1">
                  <c:v>1048.3671899999999</c:v>
                </c:pt>
                <c:pt idx="2">
                  <c:v>775.83882000000006</c:v>
                </c:pt>
                <c:pt idx="3">
                  <c:v>659.84619999999995</c:v>
                </c:pt>
                <c:pt idx="4">
                  <c:v>430.79108000000002</c:v>
                </c:pt>
                <c:pt idx="5">
                  <c:v>241.24804</c:v>
                </c:pt>
                <c:pt idx="6">
                  <c:v>6.0974700000000004</c:v>
                </c:pt>
                <c:pt idx="7">
                  <c:v>-171.38381000000001</c:v>
                </c:pt>
                <c:pt idx="8">
                  <c:v>-240.14528999999999</c:v>
                </c:pt>
                <c:pt idx="9">
                  <c:v>-368.57006999999999</c:v>
                </c:pt>
                <c:pt idx="10">
                  <c:v>-529.05188999999996</c:v>
                </c:pt>
                <c:pt idx="11">
                  <c:v>-654.93186000000003</c:v>
                </c:pt>
                <c:pt idx="12">
                  <c:v>-926.26562000000001</c:v>
                </c:pt>
                <c:pt idx="13">
                  <c:v>-1094.4422099999999</c:v>
                </c:pt>
                <c:pt idx="14">
                  <c:v>-1256.0605499999999</c:v>
                </c:pt>
                <c:pt idx="15">
                  <c:v>-1376.9998700000001</c:v>
                </c:pt>
                <c:pt idx="16">
                  <c:v>-1440.33401</c:v>
                </c:pt>
                <c:pt idx="17">
                  <c:v>-1540.62889</c:v>
                </c:pt>
                <c:pt idx="18">
                  <c:v>-1674.9311600000001</c:v>
                </c:pt>
                <c:pt idx="19">
                  <c:v>-1923.5351800000001</c:v>
                </c:pt>
                <c:pt idx="20">
                  <c:v>-2027.8195800000001</c:v>
                </c:pt>
                <c:pt idx="21">
                  <c:v>-2084.6137699999999</c:v>
                </c:pt>
                <c:pt idx="22">
                  <c:v>-2281.8710900000001</c:v>
                </c:pt>
                <c:pt idx="23">
                  <c:v>-2531.6865400000002</c:v>
                </c:pt>
                <c:pt idx="24">
                  <c:v>-2902.3212899999999</c:v>
                </c:pt>
                <c:pt idx="25">
                  <c:v>-3212.7816800000001</c:v>
                </c:pt>
                <c:pt idx="26">
                  <c:v>-3415.1366499999999</c:v>
                </c:pt>
                <c:pt idx="27">
                  <c:v>-3700.5265800000002</c:v>
                </c:pt>
                <c:pt idx="28">
                  <c:v>-3775.0915199999999</c:v>
                </c:pt>
                <c:pt idx="29">
                  <c:v>-4057.8272299999999</c:v>
                </c:pt>
                <c:pt idx="30">
                  <c:v>-18654.902199999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'JAN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'JAN 17 Published MOS estimates'!$M$5:$M$35</c:f>
              <c:numCache>
                <c:formatCode>#,##0</c:formatCode>
                <c:ptCount val="31"/>
                <c:pt idx="0">
                  <c:v>14130</c:v>
                </c:pt>
                <c:pt idx="1">
                  <c:v>8029</c:v>
                </c:pt>
                <c:pt idx="2">
                  <c:v>6427</c:v>
                </c:pt>
                <c:pt idx="3">
                  <c:v>5331</c:v>
                </c:pt>
                <c:pt idx="4">
                  <c:v>4905</c:v>
                </c:pt>
                <c:pt idx="5">
                  <c:v>4334</c:v>
                </c:pt>
                <c:pt idx="6">
                  <c:v>3672</c:v>
                </c:pt>
                <c:pt idx="7">
                  <c:v>3357</c:v>
                </c:pt>
                <c:pt idx="8">
                  <c:v>2989</c:v>
                </c:pt>
                <c:pt idx="9">
                  <c:v>2588</c:v>
                </c:pt>
                <c:pt idx="10">
                  <c:v>2471</c:v>
                </c:pt>
                <c:pt idx="11">
                  <c:v>2403</c:v>
                </c:pt>
                <c:pt idx="12">
                  <c:v>2132</c:v>
                </c:pt>
                <c:pt idx="13">
                  <c:v>1908</c:v>
                </c:pt>
                <c:pt idx="14">
                  <c:v>1784</c:v>
                </c:pt>
                <c:pt idx="15">
                  <c:v>1288</c:v>
                </c:pt>
                <c:pt idx="16">
                  <c:v>953</c:v>
                </c:pt>
                <c:pt idx="17">
                  <c:v>599</c:v>
                </c:pt>
                <c:pt idx="18">
                  <c:v>452</c:v>
                </c:pt>
                <c:pt idx="19">
                  <c:v>124</c:v>
                </c:pt>
                <c:pt idx="20">
                  <c:v>-128</c:v>
                </c:pt>
                <c:pt idx="21">
                  <c:v>-248</c:v>
                </c:pt>
                <c:pt idx="22">
                  <c:v>-858</c:v>
                </c:pt>
                <c:pt idx="23">
                  <c:v>-1116</c:v>
                </c:pt>
                <c:pt idx="24">
                  <c:v>-1421</c:v>
                </c:pt>
                <c:pt idx="25">
                  <c:v>-1690</c:v>
                </c:pt>
                <c:pt idx="26">
                  <c:v>-2040</c:v>
                </c:pt>
                <c:pt idx="27">
                  <c:v>-2439</c:v>
                </c:pt>
                <c:pt idx="28">
                  <c:v>-3226</c:v>
                </c:pt>
                <c:pt idx="29">
                  <c:v>-3946</c:v>
                </c:pt>
                <c:pt idx="30">
                  <c:v>-10895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'JAN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'JAN 17 Published MOS estimates'!$N$5:$N$35</c:f>
              <c:numCache>
                <c:formatCode>#,##0</c:formatCode>
                <c:ptCount val="31"/>
                <c:pt idx="0">
                  <c:v>1558</c:v>
                </c:pt>
                <c:pt idx="1">
                  <c:v>156</c:v>
                </c:pt>
                <c:pt idx="2">
                  <c:v>79</c:v>
                </c:pt>
                <c:pt idx="3">
                  <c:v>66</c:v>
                </c:pt>
                <c:pt idx="4">
                  <c:v>62</c:v>
                </c:pt>
                <c:pt idx="5">
                  <c:v>58</c:v>
                </c:pt>
                <c:pt idx="6">
                  <c:v>56</c:v>
                </c:pt>
                <c:pt idx="7">
                  <c:v>55</c:v>
                </c:pt>
                <c:pt idx="8">
                  <c:v>48</c:v>
                </c:pt>
                <c:pt idx="9">
                  <c:v>45</c:v>
                </c:pt>
                <c:pt idx="10">
                  <c:v>42</c:v>
                </c:pt>
                <c:pt idx="11">
                  <c:v>37</c:v>
                </c:pt>
                <c:pt idx="12">
                  <c:v>25</c:v>
                </c:pt>
                <c:pt idx="13">
                  <c:v>9</c:v>
                </c:pt>
                <c:pt idx="14">
                  <c:v>0</c:v>
                </c:pt>
                <c:pt idx="15">
                  <c:v>-129</c:v>
                </c:pt>
                <c:pt idx="16">
                  <c:v>-224</c:v>
                </c:pt>
                <c:pt idx="17">
                  <c:v>-660</c:v>
                </c:pt>
                <c:pt idx="18">
                  <c:v>-984</c:v>
                </c:pt>
                <c:pt idx="19">
                  <c:v>-1524</c:v>
                </c:pt>
                <c:pt idx="20">
                  <c:v>-1938</c:v>
                </c:pt>
                <c:pt idx="21">
                  <c:v>-2283</c:v>
                </c:pt>
                <c:pt idx="22">
                  <c:v>-2489</c:v>
                </c:pt>
                <c:pt idx="23">
                  <c:v>-2881</c:v>
                </c:pt>
                <c:pt idx="24">
                  <c:v>-3211</c:v>
                </c:pt>
                <c:pt idx="25">
                  <c:v>-3535</c:v>
                </c:pt>
                <c:pt idx="26">
                  <c:v>-4232</c:v>
                </c:pt>
                <c:pt idx="27">
                  <c:v>-4464</c:v>
                </c:pt>
                <c:pt idx="28">
                  <c:v>-5504</c:v>
                </c:pt>
                <c:pt idx="29">
                  <c:v>-6026</c:v>
                </c:pt>
                <c:pt idx="30">
                  <c:v>-19723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'JAN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'JAN 17 Published MOS estimates'!$O$5:$O$35</c:f>
              <c:numCache>
                <c:formatCode>#,##0</c:formatCode>
                <c:ptCount val="31"/>
                <c:pt idx="0">
                  <c:v>9163</c:v>
                </c:pt>
                <c:pt idx="1">
                  <c:v>4892</c:v>
                </c:pt>
                <c:pt idx="2">
                  <c:v>4317</c:v>
                </c:pt>
                <c:pt idx="3">
                  <c:v>3789</c:v>
                </c:pt>
                <c:pt idx="4">
                  <c:v>3517</c:v>
                </c:pt>
                <c:pt idx="5">
                  <c:v>3037</c:v>
                </c:pt>
                <c:pt idx="6">
                  <c:v>2512</c:v>
                </c:pt>
                <c:pt idx="7">
                  <c:v>2393</c:v>
                </c:pt>
                <c:pt idx="8">
                  <c:v>2275</c:v>
                </c:pt>
                <c:pt idx="9">
                  <c:v>1963</c:v>
                </c:pt>
                <c:pt idx="10">
                  <c:v>1773</c:v>
                </c:pt>
                <c:pt idx="11">
                  <c:v>1565</c:v>
                </c:pt>
                <c:pt idx="12">
                  <c:v>1098</c:v>
                </c:pt>
                <c:pt idx="13">
                  <c:v>751</c:v>
                </c:pt>
                <c:pt idx="14">
                  <c:v>494</c:v>
                </c:pt>
                <c:pt idx="15">
                  <c:v>-162</c:v>
                </c:pt>
                <c:pt idx="16">
                  <c:v>-544</c:v>
                </c:pt>
                <c:pt idx="17">
                  <c:v>-1097</c:v>
                </c:pt>
                <c:pt idx="18">
                  <c:v>-1257</c:v>
                </c:pt>
                <c:pt idx="19">
                  <c:v>-1558</c:v>
                </c:pt>
                <c:pt idx="20">
                  <c:v>-2029</c:v>
                </c:pt>
                <c:pt idx="21">
                  <c:v>-2548</c:v>
                </c:pt>
                <c:pt idx="22">
                  <c:v>-2820</c:v>
                </c:pt>
                <c:pt idx="23">
                  <c:v>-3134</c:v>
                </c:pt>
                <c:pt idx="24">
                  <c:v>-3537</c:v>
                </c:pt>
                <c:pt idx="25">
                  <c:v>-3893</c:v>
                </c:pt>
                <c:pt idx="26">
                  <c:v>-4721</c:v>
                </c:pt>
                <c:pt idx="27">
                  <c:v>-5577</c:v>
                </c:pt>
                <c:pt idx="28">
                  <c:v>-6746</c:v>
                </c:pt>
                <c:pt idx="29">
                  <c:v>-7798</c:v>
                </c:pt>
                <c:pt idx="30">
                  <c:v>-13247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748432"/>
        <c:axId val="339748824"/>
      </c:lineChart>
      <c:catAx>
        <c:axId val="33974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74882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397488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748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'FEB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17 Published MOS estimates'!$D$19:$H$19</c:f>
              <c:numCache>
                <c:formatCode>#,##0</c:formatCode>
                <c:ptCount val="5"/>
                <c:pt idx="0">
                  <c:v>-6807.5</c:v>
                </c:pt>
                <c:pt idx="1">
                  <c:v>-1248.5459575</c:v>
                </c:pt>
                <c:pt idx="2">
                  <c:v>-1099</c:v>
                </c:pt>
                <c:pt idx="3">
                  <c:v>-2497.75</c:v>
                </c:pt>
                <c:pt idx="4">
                  <c:v>-1277.75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17 Published MOS estimates'!$D$20:$H$20</c:f>
              <c:numCache>
                <c:formatCode>#,##0</c:formatCode>
                <c:ptCount val="5"/>
                <c:pt idx="0">
                  <c:v>-11053.7</c:v>
                </c:pt>
                <c:pt idx="1">
                  <c:v>-1923.3061375</c:v>
                </c:pt>
                <c:pt idx="2">
                  <c:v>-3148.35</c:v>
                </c:pt>
                <c:pt idx="3">
                  <c:v>-7882.1</c:v>
                </c:pt>
                <c:pt idx="4">
                  <c:v>-2739.5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17 Published MOS estimates'!$D$21:$H$21</c:f>
              <c:numCache>
                <c:formatCode>#,##0</c:formatCode>
                <c:ptCount val="5"/>
                <c:pt idx="0">
                  <c:v>-19760</c:v>
                </c:pt>
                <c:pt idx="1">
                  <c:v>-11091.35349</c:v>
                </c:pt>
                <c:pt idx="2">
                  <c:v>-6256</c:v>
                </c:pt>
                <c:pt idx="3">
                  <c:v>-12396</c:v>
                </c:pt>
                <c:pt idx="4">
                  <c:v>-9517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'FEB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17 Published MOS estimates'!$D$22:$H$22</c:f>
              <c:numCache>
                <c:formatCode>#,##0</c:formatCode>
                <c:ptCount val="5"/>
                <c:pt idx="0">
                  <c:v>-1579.5</c:v>
                </c:pt>
                <c:pt idx="1">
                  <c:v>134.62184892849999</c:v>
                </c:pt>
                <c:pt idx="2">
                  <c:v>917.57142857142856</c:v>
                </c:pt>
                <c:pt idx="3">
                  <c:v>-1888.6785714285713</c:v>
                </c:pt>
                <c:pt idx="4">
                  <c:v>185.53571428571428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'FEB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17 Published MOS estimates'!$D$26:$H$26</c:f>
              <c:numCache>
                <c:formatCode>#,##0</c:formatCode>
                <c:ptCount val="5"/>
                <c:pt idx="0">
                  <c:v>-2083</c:v>
                </c:pt>
                <c:pt idx="1">
                  <c:v>-251.65574500000002</c:v>
                </c:pt>
                <c:pt idx="2">
                  <c:v>404.5</c:v>
                </c:pt>
                <c:pt idx="3">
                  <c:v>-82</c:v>
                </c:pt>
                <c:pt idx="4">
                  <c:v>260.5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17 Published MOS estimates'!$D$15:$H$15</c:f>
              <c:numCache>
                <c:formatCode>#,##0</c:formatCode>
                <c:ptCount val="5"/>
                <c:pt idx="0">
                  <c:v>16623</c:v>
                </c:pt>
                <c:pt idx="1">
                  <c:v>19716.585699997999</c:v>
                </c:pt>
                <c:pt idx="2">
                  <c:v>9854</c:v>
                </c:pt>
                <c:pt idx="3">
                  <c:v>197</c:v>
                </c:pt>
                <c:pt idx="4">
                  <c:v>6718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'FEB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17 Published MOS estimates'!$D$16:$H$16</c:f>
              <c:numCache>
                <c:formatCode>#,##0</c:formatCode>
                <c:ptCount val="5"/>
                <c:pt idx="0">
                  <c:v>10907.599999999997</c:v>
                </c:pt>
                <c:pt idx="1">
                  <c:v>2794.8299139999981</c:v>
                </c:pt>
                <c:pt idx="2">
                  <c:v>6204.9999999999991</c:v>
                </c:pt>
                <c:pt idx="3">
                  <c:v>82.599999999999966</c:v>
                </c:pt>
                <c:pt idx="4">
                  <c:v>4315.5999999999985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'FEB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17 Published MOS estimates'!$D$17:$H$17</c:f>
              <c:numCache>
                <c:formatCode>#,##0</c:formatCode>
                <c:ptCount val="5"/>
                <c:pt idx="0">
                  <c:v>2766.25</c:v>
                </c:pt>
                <c:pt idx="1">
                  <c:v>669.37835499999994</c:v>
                </c:pt>
                <c:pt idx="2">
                  <c:v>2307</c:v>
                </c:pt>
                <c:pt idx="3">
                  <c:v>42.75</c:v>
                </c:pt>
                <c:pt idx="4">
                  <c:v>1787.5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39750392"/>
        <c:axId val="339750784"/>
      </c:lineChart>
      <c:catAx>
        <c:axId val="33975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75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97507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750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'FEB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'FEB 17 Published MOS estimates'!$K$5:$K$35</c:f>
              <c:numCache>
                <c:formatCode>#,##0</c:formatCode>
                <c:ptCount val="31"/>
                <c:pt idx="0">
                  <c:v>16623</c:v>
                </c:pt>
                <c:pt idx="1">
                  <c:v>11805</c:v>
                </c:pt>
                <c:pt idx="2">
                  <c:v>9241</c:v>
                </c:pt>
                <c:pt idx="3">
                  <c:v>6993</c:v>
                </c:pt>
                <c:pt idx="4">
                  <c:v>6172</c:v>
                </c:pt>
                <c:pt idx="5">
                  <c:v>4894</c:v>
                </c:pt>
                <c:pt idx="6">
                  <c:v>3178</c:v>
                </c:pt>
                <c:pt idx="7">
                  <c:v>2629</c:v>
                </c:pt>
                <c:pt idx="8">
                  <c:v>1994</c:v>
                </c:pt>
                <c:pt idx="9">
                  <c:v>1410</c:v>
                </c:pt>
                <c:pt idx="10">
                  <c:v>696</c:v>
                </c:pt>
                <c:pt idx="11">
                  <c:v>-583</c:v>
                </c:pt>
                <c:pt idx="12">
                  <c:v>-1080</c:v>
                </c:pt>
                <c:pt idx="13">
                  <c:v>-1776</c:v>
                </c:pt>
                <c:pt idx="14">
                  <c:v>-2390</c:v>
                </c:pt>
                <c:pt idx="15">
                  <c:v>-3096</c:v>
                </c:pt>
                <c:pt idx="16">
                  <c:v>-3882</c:v>
                </c:pt>
                <c:pt idx="17">
                  <c:v>-4328</c:v>
                </c:pt>
                <c:pt idx="18">
                  <c:v>-4816</c:v>
                </c:pt>
                <c:pt idx="19">
                  <c:v>-5497</c:v>
                </c:pt>
                <c:pt idx="20">
                  <c:v>-6545</c:v>
                </c:pt>
                <c:pt idx="21">
                  <c:v>-7595</c:v>
                </c:pt>
                <c:pt idx="22">
                  <c:v>-8427</c:v>
                </c:pt>
                <c:pt idx="23">
                  <c:v>-8960</c:v>
                </c:pt>
                <c:pt idx="24">
                  <c:v>-9408</c:v>
                </c:pt>
                <c:pt idx="25">
                  <c:v>-10210</c:v>
                </c:pt>
                <c:pt idx="26">
                  <c:v>-11508</c:v>
                </c:pt>
                <c:pt idx="27">
                  <c:v>-19760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'FEB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'FEB 17 Published MOS estimates'!$L$5:$L$35</c:f>
              <c:numCache>
                <c:formatCode>#,##0</c:formatCode>
                <c:ptCount val="31"/>
                <c:pt idx="0">
                  <c:v>19716.585699997999</c:v>
                </c:pt>
                <c:pt idx="1">
                  <c:v>3285.3417399999998</c:v>
                </c:pt>
                <c:pt idx="2">
                  <c:v>1883.8793800000001</c:v>
                </c:pt>
                <c:pt idx="3">
                  <c:v>1125.54393</c:v>
                </c:pt>
                <c:pt idx="4">
                  <c:v>950.09797000000003</c:v>
                </c:pt>
                <c:pt idx="5">
                  <c:v>838.35222999999996</c:v>
                </c:pt>
                <c:pt idx="6">
                  <c:v>712.78150000000005</c:v>
                </c:pt>
                <c:pt idx="7">
                  <c:v>654.91063999999994</c:v>
                </c:pt>
                <c:pt idx="8">
                  <c:v>502.97145</c:v>
                </c:pt>
                <c:pt idx="9">
                  <c:v>458.47057999999998</c:v>
                </c:pt>
                <c:pt idx="10">
                  <c:v>263.27490999999998</c:v>
                </c:pt>
                <c:pt idx="11">
                  <c:v>133.39016000000001</c:v>
                </c:pt>
                <c:pt idx="12">
                  <c:v>-97.716740000000001</c:v>
                </c:pt>
                <c:pt idx="13">
                  <c:v>-205.16747000000001</c:v>
                </c:pt>
                <c:pt idx="14">
                  <c:v>-298.14402000000001</c:v>
                </c:pt>
                <c:pt idx="15">
                  <c:v>-494.30077999999997</c:v>
                </c:pt>
                <c:pt idx="16">
                  <c:v>-790.05485999999996</c:v>
                </c:pt>
                <c:pt idx="17">
                  <c:v>-839.53269</c:v>
                </c:pt>
                <c:pt idx="18">
                  <c:v>-933.89819</c:v>
                </c:pt>
                <c:pt idx="19">
                  <c:v>-1025.7514699999999</c:v>
                </c:pt>
                <c:pt idx="20">
                  <c:v>-1218.6862699999999</c:v>
                </c:pt>
                <c:pt idx="21">
                  <c:v>-1338.1250199999999</c:v>
                </c:pt>
                <c:pt idx="22">
                  <c:v>-1447.9680599999999</c:v>
                </c:pt>
                <c:pt idx="23">
                  <c:v>-1548.8876600000001</c:v>
                </c:pt>
                <c:pt idx="24">
                  <c:v>-1635.01223</c:v>
                </c:pt>
                <c:pt idx="25">
                  <c:v>-1804.09006</c:v>
                </c:pt>
                <c:pt idx="26">
                  <c:v>-1987.4994099999999</c:v>
                </c:pt>
                <c:pt idx="27">
                  <c:v>-11091.35349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'FEB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'FEB 17 Published MOS estimates'!$M$5:$M$35</c:f>
              <c:numCache>
                <c:formatCode>#,##0</c:formatCode>
                <c:ptCount val="31"/>
                <c:pt idx="0">
                  <c:v>9854</c:v>
                </c:pt>
                <c:pt idx="1">
                  <c:v>6506</c:v>
                </c:pt>
                <c:pt idx="2">
                  <c:v>5646</c:v>
                </c:pt>
                <c:pt idx="3">
                  <c:v>5035</c:v>
                </c:pt>
                <c:pt idx="4">
                  <c:v>4602</c:v>
                </c:pt>
                <c:pt idx="5">
                  <c:v>3231</c:v>
                </c:pt>
                <c:pt idx="6">
                  <c:v>2985</c:v>
                </c:pt>
                <c:pt idx="7">
                  <c:v>2081</c:v>
                </c:pt>
                <c:pt idx="8">
                  <c:v>1804</c:v>
                </c:pt>
                <c:pt idx="9">
                  <c:v>1527</c:v>
                </c:pt>
                <c:pt idx="10">
                  <c:v>1274</c:v>
                </c:pt>
                <c:pt idx="11">
                  <c:v>924</c:v>
                </c:pt>
                <c:pt idx="12">
                  <c:v>731</c:v>
                </c:pt>
                <c:pt idx="13">
                  <c:v>468</c:v>
                </c:pt>
                <c:pt idx="14">
                  <c:v>341</c:v>
                </c:pt>
                <c:pt idx="15">
                  <c:v>153</c:v>
                </c:pt>
                <c:pt idx="16">
                  <c:v>-19</c:v>
                </c:pt>
                <c:pt idx="17">
                  <c:v>-307</c:v>
                </c:pt>
                <c:pt idx="18">
                  <c:v>-532</c:v>
                </c:pt>
                <c:pt idx="19">
                  <c:v>-720</c:v>
                </c:pt>
                <c:pt idx="20">
                  <c:v>-1047</c:v>
                </c:pt>
                <c:pt idx="21">
                  <c:v>-1255</c:v>
                </c:pt>
                <c:pt idx="22">
                  <c:v>-1432</c:v>
                </c:pt>
                <c:pt idx="23">
                  <c:v>-1664</c:v>
                </c:pt>
                <c:pt idx="24">
                  <c:v>-2049</c:v>
                </c:pt>
                <c:pt idx="25">
                  <c:v>-2915</c:v>
                </c:pt>
                <c:pt idx="26">
                  <c:v>-3274</c:v>
                </c:pt>
                <c:pt idx="27">
                  <c:v>-6256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'FEB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'FEB 17 Published MOS estimates'!$N$5:$N$35</c:f>
              <c:numCache>
                <c:formatCode>#,##0</c:formatCode>
                <c:ptCount val="31"/>
                <c:pt idx="0">
                  <c:v>197</c:v>
                </c:pt>
                <c:pt idx="1">
                  <c:v>91</c:v>
                </c:pt>
                <c:pt idx="2">
                  <c:v>67</c:v>
                </c:pt>
                <c:pt idx="3">
                  <c:v>61</c:v>
                </c:pt>
                <c:pt idx="4">
                  <c:v>54</c:v>
                </c:pt>
                <c:pt idx="5">
                  <c:v>52</c:v>
                </c:pt>
                <c:pt idx="6">
                  <c:v>48</c:v>
                </c:pt>
                <c:pt idx="7">
                  <c:v>41</c:v>
                </c:pt>
                <c:pt idx="8">
                  <c:v>36</c:v>
                </c:pt>
                <c:pt idx="9">
                  <c:v>27</c:v>
                </c:pt>
                <c:pt idx="10">
                  <c:v>22</c:v>
                </c:pt>
                <c:pt idx="11">
                  <c:v>14</c:v>
                </c:pt>
                <c:pt idx="12">
                  <c:v>8</c:v>
                </c:pt>
                <c:pt idx="13">
                  <c:v>2</c:v>
                </c:pt>
                <c:pt idx="14">
                  <c:v>-166</c:v>
                </c:pt>
                <c:pt idx="15">
                  <c:v>-250</c:v>
                </c:pt>
                <c:pt idx="16">
                  <c:v>-617</c:v>
                </c:pt>
                <c:pt idx="17">
                  <c:v>-844</c:v>
                </c:pt>
                <c:pt idx="18">
                  <c:v>-1461</c:v>
                </c:pt>
                <c:pt idx="19">
                  <c:v>-1980</c:v>
                </c:pt>
                <c:pt idx="20">
                  <c:v>-2355</c:v>
                </c:pt>
                <c:pt idx="21">
                  <c:v>-2926</c:v>
                </c:pt>
                <c:pt idx="22">
                  <c:v>-3886</c:v>
                </c:pt>
                <c:pt idx="23">
                  <c:v>-4827</c:v>
                </c:pt>
                <c:pt idx="24">
                  <c:v>-6375</c:v>
                </c:pt>
                <c:pt idx="25">
                  <c:v>-7353</c:v>
                </c:pt>
                <c:pt idx="26">
                  <c:v>-8167</c:v>
                </c:pt>
                <c:pt idx="27">
                  <c:v>-12396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'FEB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'FEB 17 Published MOS estimates'!$O$5:$O$35</c:f>
              <c:numCache>
                <c:formatCode>#,##0</c:formatCode>
                <c:ptCount val="31"/>
                <c:pt idx="0">
                  <c:v>6718</c:v>
                </c:pt>
                <c:pt idx="1">
                  <c:v>4730</c:v>
                </c:pt>
                <c:pt idx="2">
                  <c:v>3546</c:v>
                </c:pt>
                <c:pt idx="3">
                  <c:v>2960</c:v>
                </c:pt>
                <c:pt idx="4">
                  <c:v>2659</c:v>
                </c:pt>
                <c:pt idx="5">
                  <c:v>2321</c:v>
                </c:pt>
                <c:pt idx="6">
                  <c:v>2125</c:v>
                </c:pt>
                <c:pt idx="7">
                  <c:v>1675</c:v>
                </c:pt>
                <c:pt idx="8">
                  <c:v>1183</c:v>
                </c:pt>
                <c:pt idx="9">
                  <c:v>945</c:v>
                </c:pt>
                <c:pt idx="10">
                  <c:v>788</c:v>
                </c:pt>
                <c:pt idx="11">
                  <c:v>586</c:v>
                </c:pt>
                <c:pt idx="12">
                  <c:v>435</c:v>
                </c:pt>
                <c:pt idx="13">
                  <c:v>307</c:v>
                </c:pt>
                <c:pt idx="14">
                  <c:v>214</c:v>
                </c:pt>
                <c:pt idx="15">
                  <c:v>33</c:v>
                </c:pt>
                <c:pt idx="16">
                  <c:v>-154</c:v>
                </c:pt>
                <c:pt idx="17">
                  <c:v>-441</c:v>
                </c:pt>
                <c:pt idx="18">
                  <c:v>-694</c:v>
                </c:pt>
                <c:pt idx="19">
                  <c:v>-951</c:v>
                </c:pt>
                <c:pt idx="20">
                  <c:v>-1202</c:v>
                </c:pt>
                <c:pt idx="21">
                  <c:v>-1505</c:v>
                </c:pt>
                <c:pt idx="22">
                  <c:v>-1792</c:v>
                </c:pt>
                <c:pt idx="23">
                  <c:v>-2101</c:v>
                </c:pt>
                <c:pt idx="24">
                  <c:v>-2293</c:v>
                </c:pt>
                <c:pt idx="25">
                  <c:v>-2525</c:v>
                </c:pt>
                <c:pt idx="26">
                  <c:v>-2855</c:v>
                </c:pt>
                <c:pt idx="27">
                  <c:v>-9517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751568"/>
        <c:axId val="339751960"/>
      </c:lineChart>
      <c:catAx>
        <c:axId val="33975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75196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39751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751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96156887632464"/>
          <c:y val="0.77362195534335354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tevens/Documents/MOS%20estimates/GP-4002-F03%20MOS%20Estimates%20Forecas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/>
      <sheetData sheetId="1">
        <row r="3">
          <cell r="Q3">
            <v>17180</v>
          </cell>
          <cell r="R3">
            <v>2784.0924100000002</v>
          </cell>
          <cell r="S3">
            <v>14623</v>
          </cell>
          <cell r="T3">
            <v>479</v>
          </cell>
          <cell r="V3">
            <v>10483</v>
          </cell>
        </row>
        <row r="4">
          <cell r="Q4">
            <v>11782</v>
          </cell>
          <cell r="R4">
            <v>1560.0070700000001</v>
          </cell>
          <cell r="S4">
            <v>7478</v>
          </cell>
          <cell r="T4">
            <v>115</v>
          </cell>
          <cell r="V4">
            <v>5738</v>
          </cell>
        </row>
        <row r="5">
          <cell r="Q5">
            <v>8503</v>
          </cell>
          <cell r="R5">
            <v>1241.49414</v>
          </cell>
          <cell r="S5">
            <v>5921</v>
          </cell>
          <cell r="T5">
            <v>104</v>
          </cell>
          <cell r="V5">
            <v>4810</v>
          </cell>
        </row>
        <row r="6">
          <cell r="Q6">
            <v>6394</v>
          </cell>
          <cell r="R6">
            <v>668.19929000000002</v>
          </cell>
          <cell r="S6">
            <v>4374</v>
          </cell>
          <cell r="T6">
            <v>73</v>
          </cell>
          <cell r="V6">
            <v>4366</v>
          </cell>
        </row>
        <row r="7">
          <cell r="Q7">
            <v>5526</v>
          </cell>
          <cell r="R7">
            <v>5.9366300000000001</v>
          </cell>
          <cell r="S7">
            <v>3741</v>
          </cell>
          <cell r="T7">
            <v>63</v>
          </cell>
          <cell r="V7">
            <v>3899</v>
          </cell>
        </row>
        <row r="8">
          <cell r="Q8">
            <v>4826</v>
          </cell>
          <cell r="R8">
            <v>-62.374769999999998</v>
          </cell>
          <cell r="S8">
            <v>3194</v>
          </cell>
          <cell r="T8">
            <v>57</v>
          </cell>
          <cell r="V8">
            <v>3470</v>
          </cell>
        </row>
        <row r="9">
          <cell r="Q9">
            <v>4110</v>
          </cell>
          <cell r="R9">
            <v>-184.84772000000001</v>
          </cell>
          <cell r="S9">
            <v>3019</v>
          </cell>
          <cell r="T9">
            <v>55</v>
          </cell>
          <cell r="V9">
            <v>2684</v>
          </cell>
        </row>
        <row r="10">
          <cell r="Q10">
            <v>3441</v>
          </cell>
          <cell r="R10">
            <v>-510.53901999999999</v>
          </cell>
          <cell r="S10">
            <v>2717</v>
          </cell>
          <cell r="T10">
            <v>47</v>
          </cell>
          <cell r="V10">
            <v>2499</v>
          </cell>
        </row>
        <row r="11">
          <cell r="Q11">
            <v>2624</v>
          </cell>
          <cell r="R11">
            <v>-690.26309000000003</v>
          </cell>
          <cell r="S11">
            <v>2297</v>
          </cell>
          <cell r="T11">
            <v>44</v>
          </cell>
          <cell r="V11">
            <v>2180</v>
          </cell>
        </row>
        <row r="12">
          <cell r="Q12">
            <v>1485</v>
          </cell>
          <cell r="R12">
            <v>-759.81348000000003</v>
          </cell>
          <cell r="S12">
            <v>2172</v>
          </cell>
          <cell r="T12">
            <v>41</v>
          </cell>
          <cell r="V12">
            <v>1770</v>
          </cell>
        </row>
        <row r="13">
          <cell r="Q13">
            <v>1003</v>
          </cell>
          <cell r="R13">
            <v>-792.00755000000004</v>
          </cell>
          <cell r="S13">
            <v>1470</v>
          </cell>
          <cell r="T13">
            <v>38</v>
          </cell>
          <cell r="V13">
            <v>1441</v>
          </cell>
        </row>
        <row r="14">
          <cell r="Q14">
            <v>634</v>
          </cell>
          <cell r="R14">
            <v>-973.59198000000004</v>
          </cell>
          <cell r="S14">
            <v>1212</v>
          </cell>
          <cell r="T14">
            <v>34</v>
          </cell>
          <cell r="V14">
            <v>1280</v>
          </cell>
        </row>
        <row r="15">
          <cell r="Q15">
            <v>24</v>
          </cell>
          <cell r="R15">
            <v>-1041.0737200000001</v>
          </cell>
          <cell r="S15">
            <v>1169</v>
          </cell>
          <cell r="T15">
            <v>32</v>
          </cell>
          <cell r="V15">
            <v>1024</v>
          </cell>
        </row>
        <row r="16">
          <cell r="Q16">
            <v>-182</v>
          </cell>
          <cell r="R16">
            <v>-1099.4597699999999</v>
          </cell>
          <cell r="S16">
            <v>1133</v>
          </cell>
          <cell r="T16">
            <v>27</v>
          </cell>
          <cell r="V16">
            <v>895</v>
          </cell>
        </row>
        <row r="17">
          <cell r="Q17">
            <v>-1357</v>
          </cell>
          <cell r="R17">
            <v>-1136.9160199999999</v>
          </cell>
          <cell r="S17">
            <v>893</v>
          </cell>
          <cell r="T17">
            <v>21</v>
          </cell>
          <cell r="V17">
            <v>549</v>
          </cell>
        </row>
        <row r="18">
          <cell r="Q18">
            <v>-2027</v>
          </cell>
          <cell r="R18">
            <v>-1189.77557</v>
          </cell>
          <cell r="S18">
            <v>655</v>
          </cell>
          <cell r="T18">
            <v>13</v>
          </cell>
          <cell r="V18">
            <v>426</v>
          </cell>
        </row>
        <row r="19">
          <cell r="Q19">
            <v>-2398</v>
          </cell>
          <cell r="R19">
            <v>-1222.3596199999999</v>
          </cell>
          <cell r="S19">
            <v>500</v>
          </cell>
          <cell r="T19">
            <v>9</v>
          </cell>
          <cell r="V19">
            <v>194</v>
          </cell>
        </row>
        <row r="20">
          <cell r="Q20">
            <v>-3052</v>
          </cell>
          <cell r="R20">
            <v>-1341.6619700000001</v>
          </cell>
          <cell r="S20">
            <v>211</v>
          </cell>
          <cell r="T20">
            <v>0</v>
          </cell>
          <cell r="V20">
            <v>35</v>
          </cell>
        </row>
        <row r="21">
          <cell r="Q21">
            <v>-3405</v>
          </cell>
          <cell r="R21">
            <v>-1400.60745</v>
          </cell>
          <cell r="S21">
            <v>-91</v>
          </cell>
          <cell r="T21">
            <v>-14</v>
          </cell>
          <cell r="V21">
            <v>-183</v>
          </cell>
        </row>
        <row r="22">
          <cell r="Q22">
            <v>-3901</v>
          </cell>
          <cell r="R22">
            <v>-1498.6323199999999</v>
          </cell>
          <cell r="S22">
            <v>-252</v>
          </cell>
          <cell r="T22">
            <v>-112</v>
          </cell>
          <cell r="V22">
            <v>-634</v>
          </cell>
        </row>
        <row r="23">
          <cell r="Q23">
            <v>-4284</v>
          </cell>
          <cell r="R23">
            <v>-1561.84521</v>
          </cell>
          <cell r="S23">
            <v>-473</v>
          </cell>
          <cell r="T23">
            <v>-295</v>
          </cell>
          <cell r="V23">
            <v>-918</v>
          </cell>
        </row>
        <row r="24">
          <cell r="Q24">
            <v>-4977</v>
          </cell>
          <cell r="R24">
            <v>-1633.7202</v>
          </cell>
          <cell r="S24">
            <v>-561</v>
          </cell>
          <cell r="T24">
            <v>-530</v>
          </cell>
          <cell r="V24">
            <v>-1089</v>
          </cell>
        </row>
        <row r="25">
          <cell r="Q25">
            <v>-5723</v>
          </cell>
          <cell r="R25">
            <v>-1723.1267499999999</v>
          </cell>
          <cell r="S25">
            <v>-859</v>
          </cell>
          <cell r="T25">
            <v>-777</v>
          </cell>
          <cell r="V25">
            <v>-1320</v>
          </cell>
        </row>
        <row r="26">
          <cell r="Q26">
            <v>-6919</v>
          </cell>
          <cell r="R26">
            <v>-1794.15435</v>
          </cell>
          <cell r="S26">
            <v>-975</v>
          </cell>
          <cell r="T26">
            <v>-1089</v>
          </cell>
          <cell r="V26">
            <v>-1952</v>
          </cell>
        </row>
        <row r="27">
          <cell r="Q27">
            <v>-7440</v>
          </cell>
          <cell r="R27">
            <v>-1859.06592</v>
          </cell>
          <cell r="S27">
            <v>-1350</v>
          </cell>
          <cell r="T27">
            <v>-1665</v>
          </cell>
          <cell r="V27">
            <v>-2526</v>
          </cell>
        </row>
        <row r="28">
          <cell r="Q28">
            <v>-8479</v>
          </cell>
          <cell r="R28">
            <v>-2006.5771299999999</v>
          </cell>
          <cell r="S28">
            <v>-1599</v>
          </cell>
          <cell r="T28">
            <v>-2499</v>
          </cell>
          <cell r="V28">
            <v>-3161</v>
          </cell>
        </row>
        <row r="29">
          <cell r="Q29">
            <v>-9512</v>
          </cell>
          <cell r="R29">
            <v>-2250.0800800000002</v>
          </cell>
          <cell r="S29">
            <v>-2050</v>
          </cell>
          <cell r="T29">
            <v>-3241</v>
          </cell>
          <cell r="V29">
            <v>-3548</v>
          </cell>
        </row>
        <row r="30">
          <cell r="Q30">
            <v>-10439</v>
          </cell>
          <cell r="R30">
            <v>-2697.9668000000001</v>
          </cell>
          <cell r="S30">
            <v>-2303</v>
          </cell>
          <cell r="T30">
            <v>-3864</v>
          </cell>
          <cell r="V30">
            <v>-4223</v>
          </cell>
        </row>
        <row r="31">
          <cell r="Q31">
            <v>-11432</v>
          </cell>
          <cell r="R31">
            <v>-3033.0053899999998</v>
          </cell>
          <cell r="S31">
            <v>-2362</v>
          </cell>
          <cell r="T31">
            <v>-4770</v>
          </cell>
          <cell r="V31">
            <v>-4595</v>
          </cell>
        </row>
        <row r="32">
          <cell r="Q32">
            <v>-12868</v>
          </cell>
          <cell r="R32">
            <v>-3494.5898099999999</v>
          </cell>
          <cell r="S32">
            <v>-2680</v>
          </cell>
          <cell r="T32">
            <v>-5674</v>
          </cell>
          <cell r="V32">
            <v>-5386</v>
          </cell>
        </row>
        <row r="33">
          <cell r="Q33">
            <v>-28638</v>
          </cell>
          <cell r="R33">
            <v>-4920.66212</v>
          </cell>
          <cell r="S33">
            <v>-6410</v>
          </cell>
          <cell r="T33">
            <v>-13914</v>
          </cell>
          <cell r="V33">
            <v>-12138</v>
          </cell>
        </row>
      </sheetData>
      <sheetData sheetId="2"/>
      <sheetData sheetId="3">
        <row r="3">
          <cell r="Q3">
            <v>14098</v>
          </cell>
          <cell r="R3">
            <v>2150.8925899999999</v>
          </cell>
          <cell r="S3">
            <v>14130</v>
          </cell>
          <cell r="T3">
            <v>1558</v>
          </cell>
          <cell r="V3">
            <v>9163</v>
          </cell>
        </row>
        <row r="4">
          <cell r="Q4">
            <v>10737</v>
          </cell>
          <cell r="R4">
            <v>1048.3671899999999</v>
          </cell>
          <cell r="S4">
            <v>8029</v>
          </cell>
          <cell r="T4">
            <v>156</v>
          </cell>
          <cell r="V4">
            <v>4892</v>
          </cell>
        </row>
        <row r="5">
          <cell r="Q5">
            <v>9289</v>
          </cell>
          <cell r="R5">
            <v>775.83882000000006</v>
          </cell>
          <cell r="S5">
            <v>6427</v>
          </cell>
          <cell r="T5">
            <v>79</v>
          </cell>
          <cell r="V5">
            <v>4317</v>
          </cell>
        </row>
        <row r="6">
          <cell r="Q6">
            <v>7721</v>
          </cell>
          <cell r="R6">
            <v>659.84619999999995</v>
          </cell>
          <cell r="S6">
            <v>5331</v>
          </cell>
          <cell r="T6">
            <v>66</v>
          </cell>
          <cell r="V6">
            <v>3789</v>
          </cell>
        </row>
        <row r="7">
          <cell r="Q7">
            <v>6475</v>
          </cell>
          <cell r="R7">
            <v>430.79108000000002</v>
          </cell>
          <cell r="S7">
            <v>4905</v>
          </cell>
          <cell r="T7">
            <v>62</v>
          </cell>
          <cell r="V7">
            <v>3517</v>
          </cell>
        </row>
        <row r="8">
          <cell r="Q8">
            <v>4591</v>
          </cell>
          <cell r="R8">
            <v>241.24804</v>
          </cell>
          <cell r="S8">
            <v>4334</v>
          </cell>
          <cell r="T8">
            <v>58</v>
          </cell>
          <cell r="V8">
            <v>3037</v>
          </cell>
        </row>
        <row r="9">
          <cell r="Q9">
            <v>3506</v>
          </cell>
          <cell r="R9">
            <v>6.0974700000000004</v>
          </cell>
          <cell r="S9">
            <v>3672</v>
          </cell>
          <cell r="T9">
            <v>56</v>
          </cell>
          <cell r="V9">
            <v>2512</v>
          </cell>
        </row>
        <row r="10">
          <cell r="Q10">
            <v>2336</v>
          </cell>
          <cell r="R10">
            <v>-171.38381000000001</v>
          </cell>
          <cell r="S10">
            <v>3357</v>
          </cell>
          <cell r="T10">
            <v>55</v>
          </cell>
          <cell r="V10">
            <v>2393</v>
          </cell>
        </row>
        <row r="11">
          <cell r="Q11">
            <v>2059</v>
          </cell>
          <cell r="R11">
            <v>-240.14528999999999</v>
          </cell>
          <cell r="S11">
            <v>2989</v>
          </cell>
          <cell r="T11">
            <v>48</v>
          </cell>
          <cell r="V11">
            <v>2275</v>
          </cell>
        </row>
        <row r="12">
          <cell r="Q12">
            <v>1376</v>
          </cell>
          <cell r="R12">
            <v>-368.57006999999999</v>
          </cell>
          <cell r="S12">
            <v>2588</v>
          </cell>
          <cell r="T12">
            <v>45</v>
          </cell>
          <cell r="V12">
            <v>1963</v>
          </cell>
        </row>
        <row r="13">
          <cell r="Q13">
            <v>927</v>
          </cell>
          <cell r="R13">
            <v>-529.05188999999996</v>
          </cell>
          <cell r="S13">
            <v>2471</v>
          </cell>
          <cell r="T13">
            <v>42</v>
          </cell>
          <cell r="V13">
            <v>1773</v>
          </cell>
        </row>
        <row r="14">
          <cell r="Q14">
            <v>76</v>
          </cell>
          <cell r="R14">
            <v>-654.93186000000003</v>
          </cell>
          <cell r="S14">
            <v>2403</v>
          </cell>
          <cell r="T14">
            <v>37</v>
          </cell>
          <cell r="V14">
            <v>1565</v>
          </cell>
        </row>
        <row r="15">
          <cell r="Q15">
            <v>-251</v>
          </cell>
          <cell r="R15">
            <v>-926.26562000000001</v>
          </cell>
          <cell r="S15">
            <v>2132</v>
          </cell>
          <cell r="T15">
            <v>25</v>
          </cell>
          <cell r="V15">
            <v>1098</v>
          </cell>
        </row>
        <row r="16">
          <cell r="Q16">
            <v>-905</v>
          </cell>
          <cell r="R16">
            <v>-1094.4422099999999</v>
          </cell>
          <cell r="S16">
            <v>1908</v>
          </cell>
          <cell r="T16">
            <v>9</v>
          </cell>
          <cell r="V16">
            <v>751</v>
          </cell>
        </row>
        <row r="17">
          <cell r="Q17">
            <v>-1369</v>
          </cell>
          <cell r="R17">
            <v>-1256.0605499999999</v>
          </cell>
          <cell r="S17">
            <v>1784</v>
          </cell>
          <cell r="T17">
            <v>0</v>
          </cell>
          <cell r="V17">
            <v>494</v>
          </cell>
        </row>
        <row r="18">
          <cell r="Q18">
            <v>-1829</v>
          </cell>
          <cell r="R18">
            <v>-1376.9998700000001</v>
          </cell>
          <cell r="S18">
            <v>1288</v>
          </cell>
          <cell r="T18">
            <v>-129</v>
          </cell>
          <cell r="V18">
            <v>-162</v>
          </cell>
        </row>
        <row r="19">
          <cell r="Q19">
            <v>-2648</v>
          </cell>
          <cell r="R19">
            <v>-1440.33401</v>
          </cell>
          <cell r="S19">
            <v>953</v>
          </cell>
          <cell r="T19">
            <v>-224</v>
          </cell>
          <cell r="V19">
            <v>-544</v>
          </cell>
        </row>
        <row r="20">
          <cell r="Q20">
            <v>-3454</v>
          </cell>
          <cell r="R20">
            <v>-1540.62889</v>
          </cell>
          <cell r="S20">
            <v>599</v>
          </cell>
          <cell r="T20">
            <v>-660</v>
          </cell>
          <cell r="V20">
            <v>-1097</v>
          </cell>
        </row>
        <row r="21">
          <cell r="Q21">
            <v>-3850</v>
          </cell>
          <cell r="R21">
            <v>-1674.9311600000001</v>
          </cell>
          <cell r="S21">
            <v>452</v>
          </cell>
          <cell r="T21">
            <v>-984</v>
          </cell>
          <cell r="V21">
            <v>-1257</v>
          </cell>
        </row>
        <row r="22">
          <cell r="Q22">
            <v>-4228</v>
          </cell>
          <cell r="R22">
            <v>-1923.5351800000001</v>
          </cell>
          <cell r="S22">
            <v>124</v>
          </cell>
          <cell r="T22">
            <v>-1524</v>
          </cell>
          <cell r="V22">
            <v>-1558</v>
          </cell>
        </row>
        <row r="23">
          <cell r="Q23">
            <v>-4934</v>
          </cell>
          <cell r="R23">
            <v>-2027.8195800000001</v>
          </cell>
          <cell r="S23">
            <v>-128</v>
          </cell>
          <cell r="T23">
            <v>-1938</v>
          </cell>
          <cell r="V23">
            <v>-2029</v>
          </cell>
        </row>
        <row r="24">
          <cell r="Q24">
            <v>-5470</v>
          </cell>
          <cell r="R24">
            <v>-2084.6137699999999</v>
          </cell>
          <cell r="S24">
            <v>-248</v>
          </cell>
          <cell r="T24">
            <v>-2283</v>
          </cell>
          <cell r="V24">
            <v>-2548</v>
          </cell>
        </row>
        <row r="25">
          <cell r="Q25">
            <v>-5791</v>
          </cell>
          <cell r="R25">
            <v>-2281.8710900000001</v>
          </cell>
          <cell r="S25">
            <v>-858</v>
          </cell>
          <cell r="T25">
            <v>-2489</v>
          </cell>
          <cell r="V25">
            <v>-2820</v>
          </cell>
        </row>
        <row r="26">
          <cell r="Q26">
            <v>-6371</v>
          </cell>
          <cell r="R26">
            <v>-2531.6865400000002</v>
          </cell>
          <cell r="S26">
            <v>-1116</v>
          </cell>
          <cell r="T26">
            <v>-2881</v>
          </cell>
          <cell r="V26">
            <v>-3134</v>
          </cell>
        </row>
        <row r="27">
          <cell r="Q27">
            <v>-7008</v>
          </cell>
          <cell r="R27">
            <v>-2902.3212899999999</v>
          </cell>
          <cell r="S27">
            <v>-1421</v>
          </cell>
          <cell r="T27">
            <v>-3211</v>
          </cell>
          <cell r="V27">
            <v>-3537</v>
          </cell>
        </row>
        <row r="28">
          <cell r="Q28">
            <v>-7670</v>
          </cell>
          <cell r="R28">
            <v>-3212.7816800000001</v>
          </cell>
          <cell r="S28">
            <v>-1690</v>
          </cell>
          <cell r="T28">
            <v>-3535</v>
          </cell>
          <cell r="V28">
            <v>-3893</v>
          </cell>
        </row>
        <row r="29">
          <cell r="Q29">
            <v>-8453</v>
          </cell>
          <cell r="R29">
            <v>-3415.1366499999999</v>
          </cell>
          <cell r="S29">
            <v>-2040</v>
          </cell>
          <cell r="T29">
            <v>-4232</v>
          </cell>
          <cell r="V29">
            <v>-4721</v>
          </cell>
        </row>
        <row r="30">
          <cell r="Q30">
            <v>-10132</v>
          </cell>
          <cell r="R30">
            <v>-3700.5265800000002</v>
          </cell>
          <cell r="S30">
            <v>-2439</v>
          </cell>
          <cell r="T30">
            <v>-4464</v>
          </cell>
          <cell r="V30">
            <v>-5577</v>
          </cell>
        </row>
        <row r="31">
          <cell r="Q31">
            <v>-13386</v>
          </cell>
          <cell r="R31">
            <v>-3775.0915199999999</v>
          </cell>
          <cell r="S31">
            <v>-3226</v>
          </cell>
          <cell r="T31">
            <v>-5504</v>
          </cell>
          <cell r="V31">
            <v>-6746</v>
          </cell>
        </row>
        <row r="32">
          <cell r="Q32">
            <v>-18250</v>
          </cell>
          <cell r="R32">
            <v>-4057.8272299999999</v>
          </cell>
          <cell r="S32">
            <v>-3946</v>
          </cell>
          <cell r="T32">
            <v>-6026</v>
          </cell>
          <cell r="V32">
            <v>-7798</v>
          </cell>
        </row>
        <row r="33">
          <cell r="Q33">
            <v>-40396</v>
          </cell>
          <cell r="R33">
            <v>-18654.902199999</v>
          </cell>
          <cell r="S33">
            <v>-10895</v>
          </cell>
          <cell r="T33">
            <v>-19723</v>
          </cell>
          <cell r="V33">
            <v>-13247</v>
          </cell>
        </row>
      </sheetData>
      <sheetData sheetId="4"/>
      <sheetData sheetId="5">
        <row r="3">
          <cell r="Q3">
            <v>16623</v>
          </cell>
          <cell r="R3">
            <v>19716.585699997999</v>
          </cell>
          <cell r="S3">
            <v>9854</v>
          </cell>
          <cell r="T3">
            <v>197</v>
          </cell>
          <cell r="V3">
            <v>6718</v>
          </cell>
        </row>
        <row r="4">
          <cell r="Q4">
            <v>11805</v>
          </cell>
          <cell r="R4">
            <v>3285.3417399999998</v>
          </cell>
          <cell r="S4">
            <v>6506</v>
          </cell>
          <cell r="T4">
            <v>91</v>
          </cell>
          <cell r="V4">
            <v>4730</v>
          </cell>
        </row>
        <row r="5">
          <cell r="Q5">
            <v>9241</v>
          </cell>
          <cell r="R5">
            <v>1883.8793800000001</v>
          </cell>
          <cell r="S5">
            <v>5646</v>
          </cell>
          <cell r="T5">
            <v>67</v>
          </cell>
          <cell r="V5">
            <v>3546</v>
          </cell>
        </row>
        <row r="6">
          <cell r="Q6">
            <v>6993</v>
          </cell>
          <cell r="R6">
            <v>1125.54393</v>
          </cell>
          <cell r="S6">
            <v>5035</v>
          </cell>
          <cell r="T6">
            <v>61</v>
          </cell>
          <cell r="V6">
            <v>2960</v>
          </cell>
        </row>
        <row r="7">
          <cell r="Q7">
            <v>6172</v>
          </cell>
          <cell r="R7">
            <v>950.09797000000003</v>
          </cell>
          <cell r="S7">
            <v>4602</v>
          </cell>
          <cell r="T7">
            <v>54</v>
          </cell>
          <cell r="V7">
            <v>2659</v>
          </cell>
        </row>
        <row r="8">
          <cell r="Q8">
            <v>4894</v>
          </cell>
          <cell r="R8">
            <v>838.35222999999996</v>
          </cell>
          <cell r="S8">
            <v>3231</v>
          </cell>
          <cell r="T8">
            <v>52</v>
          </cell>
          <cell r="V8">
            <v>2321</v>
          </cell>
        </row>
        <row r="9">
          <cell r="Q9">
            <v>3178</v>
          </cell>
          <cell r="R9">
            <v>712.78150000000005</v>
          </cell>
          <cell r="S9">
            <v>2985</v>
          </cell>
          <cell r="T9">
            <v>48</v>
          </cell>
          <cell r="V9">
            <v>2125</v>
          </cell>
        </row>
        <row r="10">
          <cell r="Q10">
            <v>2629</v>
          </cell>
          <cell r="R10">
            <v>654.91063999999994</v>
          </cell>
          <cell r="S10">
            <v>2081</v>
          </cell>
          <cell r="T10">
            <v>41</v>
          </cell>
          <cell r="V10">
            <v>1675</v>
          </cell>
        </row>
        <row r="11">
          <cell r="Q11">
            <v>1994</v>
          </cell>
          <cell r="R11">
            <v>502.97145</v>
          </cell>
          <cell r="S11">
            <v>1804</v>
          </cell>
          <cell r="T11">
            <v>36</v>
          </cell>
          <cell r="V11">
            <v>1183</v>
          </cell>
        </row>
        <row r="12">
          <cell r="Q12">
            <v>1410</v>
          </cell>
          <cell r="R12">
            <v>458.47057999999998</v>
          </cell>
          <cell r="S12">
            <v>1527</v>
          </cell>
          <cell r="T12">
            <v>27</v>
          </cell>
          <cell r="V12">
            <v>945</v>
          </cell>
        </row>
        <row r="13">
          <cell r="Q13">
            <v>696</v>
          </cell>
          <cell r="R13">
            <v>263.27490999999998</v>
          </cell>
          <cell r="S13">
            <v>1274</v>
          </cell>
          <cell r="T13">
            <v>22</v>
          </cell>
          <cell r="V13">
            <v>788</v>
          </cell>
        </row>
        <row r="14">
          <cell r="Q14">
            <v>-583</v>
          </cell>
          <cell r="R14">
            <v>133.39016000000001</v>
          </cell>
          <cell r="S14">
            <v>924</v>
          </cell>
          <cell r="T14">
            <v>14</v>
          </cell>
          <cell r="V14">
            <v>586</v>
          </cell>
        </row>
        <row r="15">
          <cell r="Q15">
            <v>-1080</v>
          </cell>
          <cell r="R15">
            <v>-97.716740000000001</v>
          </cell>
          <cell r="S15">
            <v>731</v>
          </cell>
          <cell r="T15">
            <v>8</v>
          </cell>
          <cell r="V15">
            <v>435</v>
          </cell>
        </row>
        <row r="16">
          <cell r="Q16">
            <v>-1776</v>
          </cell>
          <cell r="R16">
            <v>-205.16747000000001</v>
          </cell>
          <cell r="S16">
            <v>468</v>
          </cell>
          <cell r="T16">
            <v>2</v>
          </cell>
          <cell r="V16">
            <v>307</v>
          </cell>
        </row>
        <row r="17">
          <cell r="Q17">
            <v>-2390</v>
          </cell>
          <cell r="R17">
            <v>-298.14402000000001</v>
          </cell>
          <cell r="S17">
            <v>341</v>
          </cell>
          <cell r="T17">
            <v>-166</v>
          </cell>
          <cell r="V17">
            <v>214</v>
          </cell>
        </row>
        <row r="18">
          <cell r="Q18">
            <v>-3096</v>
          </cell>
          <cell r="R18">
            <v>-494.30077999999997</v>
          </cell>
          <cell r="S18">
            <v>153</v>
          </cell>
          <cell r="T18">
            <v>-250</v>
          </cell>
          <cell r="V18">
            <v>33</v>
          </cell>
        </row>
        <row r="19">
          <cell r="Q19">
            <v>-3882</v>
          </cell>
          <cell r="R19">
            <v>-790.05485999999996</v>
          </cell>
          <cell r="S19">
            <v>-19</v>
          </cell>
          <cell r="T19">
            <v>-617</v>
          </cell>
          <cell r="V19">
            <v>-154</v>
          </cell>
        </row>
        <row r="20">
          <cell r="Q20">
            <v>-4328</v>
          </cell>
          <cell r="R20">
            <v>-839.53269</v>
          </cell>
          <cell r="S20">
            <v>-307</v>
          </cell>
          <cell r="T20">
            <v>-844</v>
          </cell>
          <cell r="V20">
            <v>-441</v>
          </cell>
        </row>
        <row r="21">
          <cell r="Q21">
            <v>-4816</v>
          </cell>
          <cell r="R21">
            <v>-933.89819</v>
          </cell>
          <cell r="S21">
            <v>-532</v>
          </cell>
          <cell r="T21">
            <v>-1461</v>
          </cell>
          <cell r="V21">
            <v>-694</v>
          </cell>
        </row>
        <row r="22">
          <cell r="Q22">
            <v>-5497</v>
          </cell>
          <cell r="R22">
            <v>-1025.7514699999999</v>
          </cell>
          <cell r="S22">
            <v>-720</v>
          </cell>
          <cell r="T22">
            <v>-1980</v>
          </cell>
          <cell r="V22">
            <v>-951</v>
          </cell>
        </row>
        <row r="23">
          <cell r="Q23">
            <v>-6545</v>
          </cell>
          <cell r="R23">
            <v>-1218.6862699999999</v>
          </cell>
          <cell r="S23">
            <v>-1047</v>
          </cell>
          <cell r="T23">
            <v>-2355</v>
          </cell>
          <cell r="V23">
            <v>-1202</v>
          </cell>
        </row>
        <row r="24">
          <cell r="Q24">
            <v>-7595</v>
          </cell>
          <cell r="R24">
            <v>-1338.1250199999999</v>
          </cell>
          <cell r="S24">
            <v>-1255</v>
          </cell>
          <cell r="T24">
            <v>-2926</v>
          </cell>
          <cell r="V24">
            <v>-1505</v>
          </cell>
        </row>
        <row r="25">
          <cell r="Q25">
            <v>-8427</v>
          </cell>
          <cell r="R25">
            <v>-1447.9680599999999</v>
          </cell>
          <cell r="S25">
            <v>-1432</v>
          </cell>
          <cell r="T25">
            <v>-3886</v>
          </cell>
          <cell r="V25">
            <v>-1792</v>
          </cell>
        </row>
        <row r="26">
          <cell r="Q26">
            <v>-8960</v>
          </cell>
          <cell r="R26">
            <v>-1548.8876600000001</v>
          </cell>
          <cell r="S26">
            <v>-1664</v>
          </cell>
          <cell r="T26">
            <v>-4827</v>
          </cell>
          <cell r="V26">
            <v>-2101</v>
          </cell>
        </row>
        <row r="27">
          <cell r="Q27">
            <v>-9408</v>
          </cell>
          <cell r="R27">
            <v>-1635.01223</v>
          </cell>
          <cell r="S27">
            <v>-2049</v>
          </cell>
          <cell r="T27">
            <v>-6375</v>
          </cell>
          <cell r="V27">
            <v>-2293</v>
          </cell>
        </row>
        <row r="28">
          <cell r="Q28">
            <v>-10210</v>
          </cell>
          <cell r="R28">
            <v>-1804.09006</v>
          </cell>
          <cell r="S28">
            <v>-2915</v>
          </cell>
          <cell r="T28">
            <v>-7353</v>
          </cell>
          <cell r="V28">
            <v>-2525</v>
          </cell>
        </row>
        <row r="29">
          <cell r="Q29">
            <v>-11508</v>
          </cell>
          <cell r="R29">
            <v>-1987.4994099999999</v>
          </cell>
          <cell r="S29">
            <v>-3274</v>
          </cell>
          <cell r="T29">
            <v>-8167</v>
          </cell>
          <cell r="V29">
            <v>-2855</v>
          </cell>
        </row>
        <row r="30">
          <cell r="Q30">
            <v>-19760</v>
          </cell>
          <cell r="R30">
            <v>-11091.35349</v>
          </cell>
          <cell r="S30">
            <v>-6256</v>
          </cell>
          <cell r="T30">
            <v>-12396</v>
          </cell>
          <cell r="V30">
            <v>-9517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zoomScale="85" zoomScaleNormal="85" workbookViewId="0">
      <selection activeCell="D5" sqref="D5:H6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22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17180</v>
      </c>
      <c r="E5" s="39">
        <f t="shared" ref="E5:H5" si="0">MAX(L5:L35)</f>
        <v>2784.0924100000002</v>
      </c>
      <c r="F5" s="39">
        <f t="shared" si="0"/>
        <v>14623</v>
      </c>
      <c r="G5" s="39">
        <f t="shared" si="0"/>
        <v>479</v>
      </c>
      <c r="H5" s="39">
        <f t="shared" si="0"/>
        <v>10483</v>
      </c>
      <c r="I5" s="1">
        <v>1</v>
      </c>
      <c r="J5" s="42">
        <v>1</v>
      </c>
      <c r="K5" s="34">
        <f>IF([1]Period_1!Q3="", NA(), [1]Period_1!Q3)</f>
        <v>17180</v>
      </c>
      <c r="L5" s="18">
        <f>IF([1]Period_1!R3="", NA(), [1]Period_1!R3)</f>
        <v>2784.0924100000002</v>
      </c>
      <c r="M5" s="18">
        <f>IF([1]Period_1!S3="", NA(), [1]Period_1!S3)</f>
        <v>14623</v>
      </c>
      <c r="N5" s="18">
        <f>IF([1]Period_1!T3="", NA(), [1]Period_1!T3)</f>
        <v>479</v>
      </c>
      <c r="O5" s="33">
        <f>IF([1]Period_1!V3="", NA(), [1]Period_1!V3)</f>
        <v>10483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28638</v>
      </c>
      <c r="E6" s="39">
        <f t="shared" ref="E6:H6" si="1">-MIN(L5:L35)</f>
        <v>4920.66212</v>
      </c>
      <c r="F6" s="39">
        <f t="shared" si="1"/>
        <v>6410</v>
      </c>
      <c r="G6" s="39">
        <f t="shared" si="1"/>
        <v>13914</v>
      </c>
      <c r="H6" s="39">
        <f t="shared" si="1"/>
        <v>12138</v>
      </c>
      <c r="I6" s="1">
        <v>2</v>
      </c>
      <c r="J6" s="43">
        <v>1</v>
      </c>
      <c r="K6" s="34">
        <f>IF([1]Period_1!Q4="", NA(), [1]Period_1!Q4)</f>
        <v>11782</v>
      </c>
      <c r="L6" s="18">
        <f>IF([1]Period_1!R4="", NA(), [1]Period_1!R4)</f>
        <v>1560.0070700000001</v>
      </c>
      <c r="M6" s="18">
        <f>IF([1]Period_1!S4="", NA(), [1]Period_1!S4)</f>
        <v>7478</v>
      </c>
      <c r="N6" s="18">
        <f>IF([1]Period_1!T4="", NA(), [1]Period_1!T4)</f>
        <v>115</v>
      </c>
      <c r="O6" s="35">
        <f>IF([1]Period_1!V4="", NA(), [1]Period_1!V4)</f>
        <v>5738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IF([1]Period_1!Q5="", NA(), [1]Period_1!Q5)</f>
        <v>8503</v>
      </c>
      <c r="L7" s="18">
        <f>IF([1]Period_1!R5="", NA(), [1]Period_1!R5)</f>
        <v>1241.49414</v>
      </c>
      <c r="M7" s="18">
        <f>IF([1]Period_1!S5="", NA(), [1]Period_1!S5)</f>
        <v>5921</v>
      </c>
      <c r="N7" s="18">
        <f>IF([1]Period_1!T5="", NA(), [1]Period_1!T5)</f>
        <v>104</v>
      </c>
      <c r="O7" s="35">
        <f>IF([1]Period_1!V5="", NA(), [1]Period_1!V5)</f>
        <v>4810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IF([1]Period_1!Q6="", NA(), [1]Period_1!Q6)</f>
        <v>6394</v>
      </c>
      <c r="L8" s="18">
        <f>IF([1]Period_1!R6="", NA(), [1]Period_1!R6)</f>
        <v>668.19929000000002</v>
      </c>
      <c r="M8" s="18">
        <f>IF([1]Period_1!S6="", NA(), [1]Period_1!S6)</f>
        <v>4374</v>
      </c>
      <c r="N8" s="18">
        <f>IF([1]Period_1!T6="", NA(), [1]Period_1!T6)</f>
        <v>73</v>
      </c>
      <c r="O8" s="35">
        <f>IF([1]Period_1!V6="", NA(), [1]Period_1!V6)</f>
        <v>4366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IF([1]Period_1!Q7="", NA(), [1]Period_1!Q7)</f>
        <v>5526</v>
      </c>
      <c r="L9" s="18">
        <f>IF([1]Period_1!R7="", NA(), [1]Period_1!R7)</f>
        <v>5.9366300000000001</v>
      </c>
      <c r="M9" s="18">
        <f>IF([1]Period_1!S7="", NA(), [1]Period_1!S7)</f>
        <v>3741</v>
      </c>
      <c r="N9" s="18">
        <f>IF([1]Period_1!T7="", NA(), [1]Period_1!T7)</f>
        <v>63</v>
      </c>
      <c r="O9" s="35">
        <f>IF([1]Period_1!V7="", NA(), [1]Period_1!V7)</f>
        <v>3899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IF([1]Period_1!Q8="", NA(), [1]Period_1!Q8)</f>
        <v>4826</v>
      </c>
      <c r="L10" s="18">
        <f>IF([1]Period_1!R8="", NA(), [1]Period_1!R8)</f>
        <v>-62.374769999999998</v>
      </c>
      <c r="M10" s="18">
        <f>IF([1]Period_1!S8="", NA(), [1]Period_1!S8)</f>
        <v>3194</v>
      </c>
      <c r="N10" s="18">
        <f>IF([1]Period_1!T8="", NA(), [1]Period_1!T8)</f>
        <v>57</v>
      </c>
      <c r="O10" s="35">
        <f>IF([1]Period_1!V8="", NA(), [1]Period_1!V8)</f>
        <v>3470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f>IF([1]Period_1!Q9="", NA(), [1]Period_1!Q9)</f>
        <v>4110</v>
      </c>
      <c r="L11" s="18">
        <f>IF([1]Period_1!R9="", NA(), [1]Period_1!R9)</f>
        <v>-184.84772000000001</v>
      </c>
      <c r="M11" s="18">
        <f>IF([1]Period_1!S9="", NA(), [1]Period_1!S9)</f>
        <v>3019</v>
      </c>
      <c r="N11" s="18">
        <f>IF([1]Period_1!T9="", NA(), [1]Period_1!T9)</f>
        <v>55</v>
      </c>
      <c r="O11" s="35">
        <f>IF([1]Period_1!V9="", NA(), [1]Period_1!V9)</f>
        <v>2684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f>IF([1]Period_1!Q10="", NA(), [1]Period_1!Q10)</f>
        <v>3441</v>
      </c>
      <c r="L12" s="18">
        <f>IF([1]Period_1!R10="", NA(), [1]Period_1!R10)</f>
        <v>-510.53901999999999</v>
      </c>
      <c r="M12" s="18">
        <f>IF([1]Period_1!S10="", NA(), [1]Period_1!S10)</f>
        <v>2717</v>
      </c>
      <c r="N12" s="18">
        <f>IF([1]Period_1!T10="", NA(), [1]Period_1!T10)</f>
        <v>47</v>
      </c>
      <c r="O12" s="35">
        <f>IF([1]Period_1!V10="", NA(), [1]Period_1!V10)</f>
        <v>2499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f>IF([1]Period_1!Q11="", NA(), [1]Period_1!Q11)</f>
        <v>2624</v>
      </c>
      <c r="L13" s="18">
        <f>IF([1]Period_1!R11="", NA(), [1]Period_1!R11)</f>
        <v>-690.26309000000003</v>
      </c>
      <c r="M13" s="18">
        <f>IF([1]Period_1!S11="", NA(), [1]Period_1!S11)</f>
        <v>2297</v>
      </c>
      <c r="N13" s="18">
        <f>IF([1]Period_1!T11="", NA(), [1]Period_1!T11)</f>
        <v>44</v>
      </c>
      <c r="O13" s="35">
        <f>IF([1]Period_1!V11="", NA(), [1]Period_1!V11)</f>
        <v>2180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IF([1]Period_1!Q12="", NA(), [1]Period_1!Q12)</f>
        <v>1485</v>
      </c>
      <c r="L14" s="18">
        <f>IF([1]Period_1!R12="", NA(), [1]Period_1!R12)</f>
        <v>-759.81348000000003</v>
      </c>
      <c r="M14" s="18">
        <f>IF([1]Period_1!S12="", NA(), [1]Period_1!S12)</f>
        <v>2172</v>
      </c>
      <c r="N14" s="18">
        <f>IF([1]Period_1!T12="", NA(), [1]Period_1!T12)</f>
        <v>41</v>
      </c>
      <c r="O14" s="35">
        <f>IF([1]Period_1!V12="", NA(), [1]Period_1!V12)</f>
        <v>1770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17180</v>
      </c>
      <c r="E15" s="32">
        <f t="shared" ref="E15:H15" si="2">MAX(L5:L35)</f>
        <v>2784.0924100000002</v>
      </c>
      <c r="F15" s="32">
        <f t="shared" si="2"/>
        <v>14623</v>
      </c>
      <c r="G15" s="32">
        <f t="shared" si="2"/>
        <v>479</v>
      </c>
      <c r="H15" s="33">
        <f t="shared" si="2"/>
        <v>10483</v>
      </c>
      <c r="I15" s="1">
        <v>11</v>
      </c>
      <c r="J15" s="43">
        <v>1</v>
      </c>
      <c r="K15" s="34">
        <f>IF([1]Period_1!Q13="", NA(), [1]Period_1!Q13)</f>
        <v>1003</v>
      </c>
      <c r="L15" s="18">
        <f>IF([1]Period_1!R13="", NA(), [1]Period_1!R13)</f>
        <v>-792.00755000000004</v>
      </c>
      <c r="M15" s="18">
        <f>IF([1]Period_1!S13="", NA(), [1]Period_1!S13)</f>
        <v>1470</v>
      </c>
      <c r="N15" s="18">
        <f>IF([1]Period_1!T13="", NA(), [1]Period_1!T13)</f>
        <v>38</v>
      </c>
      <c r="O15" s="35">
        <f>IF([1]Period_1!V13="", NA(), [1]Period_1!V13)</f>
        <v>1441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10142.5</v>
      </c>
      <c r="E16" s="18">
        <f t="shared" ref="E16:H16" si="3">PERCENTILE(L5:L35, 0.95)</f>
        <v>1400.7506050000002</v>
      </c>
      <c r="F16" s="18">
        <f t="shared" si="3"/>
        <v>6699.5</v>
      </c>
      <c r="G16" s="18">
        <f t="shared" si="3"/>
        <v>109.5</v>
      </c>
      <c r="H16" s="35">
        <f t="shared" si="3"/>
        <v>5274</v>
      </c>
      <c r="I16" s="1">
        <v>12</v>
      </c>
      <c r="J16" s="43">
        <v>1</v>
      </c>
      <c r="K16" s="34">
        <f>IF([1]Period_1!Q14="", NA(), [1]Period_1!Q14)</f>
        <v>634</v>
      </c>
      <c r="L16" s="18">
        <f>IF([1]Period_1!R14="", NA(), [1]Period_1!R14)</f>
        <v>-973.59198000000004</v>
      </c>
      <c r="M16" s="18">
        <f>IF([1]Period_1!S14="", NA(), [1]Period_1!S14)</f>
        <v>1212</v>
      </c>
      <c r="N16" s="18">
        <f>IF([1]Period_1!T14="", NA(), [1]Period_1!T14)</f>
        <v>34</v>
      </c>
      <c r="O16" s="35">
        <f>IF([1]Period_1!V14="", NA(), [1]Period_1!V14)</f>
        <v>1280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3032.5</v>
      </c>
      <c r="E17" s="18">
        <f t="shared" ref="E17:H17" si="4">PERCENTILE(L5:L35, 0.75)</f>
        <v>-600.40105500000004</v>
      </c>
      <c r="F17" s="18">
        <f t="shared" si="4"/>
        <v>2507</v>
      </c>
      <c r="G17" s="18">
        <f t="shared" si="4"/>
        <v>45.5</v>
      </c>
      <c r="H17" s="35">
        <f t="shared" si="4"/>
        <v>2339.5</v>
      </c>
      <c r="I17" s="1">
        <v>13</v>
      </c>
      <c r="J17" s="43">
        <v>1</v>
      </c>
      <c r="K17" s="34">
        <f>IF([1]Period_1!Q15="", NA(), [1]Period_1!Q15)</f>
        <v>24</v>
      </c>
      <c r="L17" s="18">
        <f>IF([1]Period_1!R15="", NA(), [1]Period_1!R15)</f>
        <v>-1041.0737200000001</v>
      </c>
      <c r="M17" s="18">
        <f>IF([1]Period_1!S15="", NA(), [1]Period_1!S15)</f>
        <v>1169</v>
      </c>
      <c r="N17" s="18">
        <f>IF([1]Period_1!T15="", NA(), [1]Period_1!T15)</f>
        <v>32</v>
      </c>
      <c r="O17" s="35">
        <f>IF([1]Period_1!V15="", NA(), [1]Period_1!V15)</f>
        <v>1024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-2027</v>
      </c>
      <c r="E18" s="18">
        <f t="shared" ref="E18:H18" si="5">PERCENTILE(L5:L35, 0.5)</f>
        <v>-1189.77557</v>
      </c>
      <c r="F18" s="18">
        <f t="shared" si="5"/>
        <v>655</v>
      </c>
      <c r="G18" s="18">
        <f t="shared" si="5"/>
        <v>13</v>
      </c>
      <c r="H18" s="35">
        <f t="shared" si="5"/>
        <v>426</v>
      </c>
      <c r="I18" s="1">
        <v>14</v>
      </c>
      <c r="J18" s="43">
        <v>1</v>
      </c>
      <c r="K18" s="34">
        <f>IF([1]Period_1!Q16="", NA(), [1]Period_1!Q16)</f>
        <v>-182</v>
      </c>
      <c r="L18" s="18">
        <f>IF([1]Period_1!R16="", NA(), [1]Period_1!R16)</f>
        <v>-1099.4597699999999</v>
      </c>
      <c r="M18" s="18">
        <f>IF([1]Period_1!S16="", NA(), [1]Period_1!S16)</f>
        <v>1133</v>
      </c>
      <c r="N18" s="18">
        <f>IF([1]Period_1!T16="", NA(), [1]Period_1!T16)</f>
        <v>27</v>
      </c>
      <c r="O18" s="35">
        <f>IF([1]Period_1!V16="", NA(), [1]Period_1!V16)</f>
        <v>895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-6321</v>
      </c>
      <c r="E19" s="18">
        <f t="shared" ref="E19:H19" si="6">PERCENTILE(L5:L35, 0.25)</f>
        <v>-1758.6405500000001</v>
      </c>
      <c r="F19" s="18">
        <f t="shared" si="6"/>
        <v>-917</v>
      </c>
      <c r="G19" s="18">
        <f t="shared" si="6"/>
        <v>-933</v>
      </c>
      <c r="H19" s="35">
        <f t="shared" si="6"/>
        <v>-1636</v>
      </c>
      <c r="I19" s="1">
        <v>15</v>
      </c>
      <c r="J19" s="43">
        <v>1</v>
      </c>
      <c r="K19" s="34">
        <f>IF([1]Period_1!Q17="", NA(), [1]Period_1!Q17)</f>
        <v>-1357</v>
      </c>
      <c r="L19" s="18">
        <f>IF([1]Period_1!R17="", NA(), [1]Period_1!R17)</f>
        <v>-1136.9160199999999</v>
      </c>
      <c r="M19" s="18">
        <f>IF([1]Period_1!S17="", NA(), [1]Period_1!S17)</f>
        <v>893</v>
      </c>
      <c r="N19" s="18">
        <f>IF([1]Period_1!T17="", NA(), [1]Period_1!T17)</f>
        <v>21</v>
      </c>
      <c r="O19" s="35">
        <f>IF([1]Period_1!V17="", NA(), [1]Period_1!V17)</f>
        <v>549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-12150</v>
      </c>
      <c r="E20" s="18">
        <f t="shared" ref="E20:H20" si="7">PERCENTILE(L5:L35, 0.05)</f>
        <v>-3263.7975999999999</v>
      </c>
      <c r="F20" s="18">
        <f t="shared" si="7"/>
        <v>-2521</v>
      </c>
      <c r="G20" s="18">
        <f t="shared" si="7"/>
        <v>-5222</v>
      </c>
      <c r="H20" s="35">
        <f t="shared" si="7"/>
        <v>-4990.5</v>
      </c>
      <c r="I20" s="1">
        <v>16</v>
      </c>
      <c r="J20" s="43">
        <v>1</v>
      </c>
      <c r="K20" s="34">
        <f>IF([1]Period_1!Q18="", NA(), [1]Period_1!Q18)</f>
        <v>-2027</v>
      </c>
      <c r="L20" s="18">
        <f>IF([1]Period_1!R18="", NA(), [1]Period_1!R18)</f>
        <v>-1189.77557</v>
      </c>
      <c r="M20" s="18">
        <f>IF([1]Period_1!S18="", NA(), [1]Period_1!S18)</f>
        <v>655</v>
      </c>
      <c r="N20" s="18">
        <f>IF([1]Period_1!T18="", NA(), [1]Period_1!T18)</f>
        <v>13</v>
      </c>
      <c r="O20" s="35">
        <f>IF([1]Period_1!V18="", NA(), [1]Period_1!V18)</f>
        <v>426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-28638</v>
      </c>
      <c r="E21" s="18">
        <f t="shared" ref="E21:H21" si="8">MIN(L5:L35)</f>
        <v>-4920.66212</v>
      </c>
      <c r="F21" s="18">
        <f t="shared" si="8"/>
        <v>-6410</v>
      </c>
      <c r="G21" s="18">
        <f t="shared" si="8"/>
        <v>-13914</v>
      </c>
      <c r="H21" s="35">
        <f t="shared" si="8"/>
        <v>-12138</v>
      </c>
      <c r="I21" s="1">
        <v>17</v>
      </c>
      <c r="J21" s="43">
        <v>1</v>
      </c>
      <c r="K21" s="34">
        <f>IF([1]Period_1!Q19="", NA(), [1]Period_1!Q19)</f>
        <v>-2398</v>
      </c>
      <c r="L21" s="18">
        <f>IF([1]Period_1!R19="", NA(), [1]Period_1!R19)</f>
        <v>-1222.3596199999999</v>
      </c>
      <c r="M21" s="18">
        <f>IF([1]Period_1!S19="", NA(), [1]Period_1!S19)</f>
        <v>500</v>
      </c>
      <c r="N21" s="18">
        <f>IF([1]Period_1!T19="", NA(), [1]Period_1!T19)</f>
        <v>9</v>
      </c>
      <c r="O21" s="35">
        <f>IF([1]Period_1!V19="", NA(), [1]Period_1!V19)</f>
        <v>194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-1919.3870967741937</v>
      </c>
      <c r="E22" s="32">
        <f>AVERAGE(L5:L35)</f>
        <v>-1116.7415570967742</v>
      </c>
      <c r="F22" s="32">
        <f>AVERAGE(M5:M35)</f>
        <v>1123.0322580645161</v>
      </c>
      <c r="G22" s="32">
        <f>AVERAGE(N5:N35)</f>
        <v>-1199.741935483871</v>
      </c>
      <c r="H22" s="33">
        <f>AVERAGE(O5:O35)</f>
        <v>195.80645161290323</v>
      </c>
      <c r="I22" s="1">
        <v>18</v>
      </c>
      <c r="J22" s="43">
        <v>1</v>
      </c>
      <c r="K22" s="34">
        <f>IF([1]Period_1!Q20="", NA(), [1]Period_1!Q20)</f>
        <v>-3052</v>
      </c>
      <c r="L22" s="18">
        <f>IF([1]Period_1!R20="", NA(), [1]Period_1!R20)</f>
        <v>-1341.6619700000001</v>
      </c>
      <c r="M22" s="18">
        <f>IF([1]Period_1!S20="", NA(), [1]Period_1!S20)</f>
        <v>211</v>
      </c>
      <c r="N22" s="18">
        <f>IF([1]Period_1!T20="", NA(), [1]Period_1!T20)</f>
        <v>0</v>
      </c>
      <c r="O22" s="35">
        <f>IF([1]Period_1!V20="", NA(), [1]Period_1!V20)</f>
        <v>35</v>
      </c>
      <c r="P22" s="4"/>
      <c r="W22" s="5"/>
    </row>
    <row r="23" spans="2:30" ht="12.75" x14ac:dyDescent="0.2">
      <c r="C23" s="24" t="s">
        <v>4</v>
      </c>
      <c r="D23" s="34">
        <f>STDEV(K5:K35)</f>
        <v>8447.3331123987264</v>
      </c>
      <c r="E23" s="18">
        <f>STDEV(L5:L35)</f>
        <v>1479.7244753481796</v>
      </c>
      <c r="F23" s="18">
        <f>STDEV(M5:M35)</f>
        <v>3711.9959993142143</v>
      </c>
      <c r="G23" s="18">
        <f>STDEV(N5:N35)</f>
        <v>2833.300854336298</v>
      </c>
      <c r="H23" s="35">
        <f>STDEV(O5:O35)</f>
        <v>4044.5700671340815</v>
      </c>
      <c r="I23" s="1">
        <v>19</v>
      </c>
      <c r="J23" s="43">
        <v>1</v>
      </c>
      <c r="K23" s="34">
        <f>IF([1]Period_1!Q21="", NA(), [1]Period_1!Q21)</f>
        <v>-3405</v>
      </c>
      <c r="L23" s="18">
        <f>IF([1]Period_1!R21="", NA(), [1]Period_1!R21)</f>
        <v>-1400.60745</v>
      </c>
      <c r="M23" s="18">
        <f>IF([1]Period_1!S21="", NA(), [1]Period_1!S21)</f>
        <v>-91</v>
      </c>
      <c r="N23" s="18">
        <f>IF([1]Period_1!T21="", NA(), [1]Period_1!T21)</f>
        <v>-14</v>
      </c>
      <c r="O23" s="35">
        <f>IF([1]Period_1!V21="", NA(), [1]Period_1!V21)</f>
        <v>-183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0.41935483870967744</v>
      </c>
      <c r="E24" s="46">
        <f t="shared" ref="E24:G24" si="9">COUNTIF(L$5:L$35,"&gt;=0")/COUNTA(L$5:L$35)</f>
        <v>0.16129032258064516</v>
      </c>
      <c r="F24" s="46">
        <f t="shared" si="9"/>
        <v>0.58064516129032262</v>
      </c>
      <c r="G24" s="46">
        <f t="shared" si="9"/>
        <v>0.58064516129032262</v>
      </c>
      <c r="H24" s="47">
        <f>COUNTIF(O$5:O$35,"&gt;=0")/COUNTA(O$5:O$35)</f>
        <v>0.58064516129032262</v>
      </c>
      <c r="I24" s="1">
        <v>20</v>
      </c>
      <c r="J24" s="43">
        <v>1</v>
      </c>
      <c r="K24" s="34">
        <f>IF([1]Period_1!Q22="", NA(), [1]Period_1!Q22)</f>
        <v>-3901</v>
      </c>
      <c r="L24" s="18">
        <f>IF([1]Period_1!R22="", NA(), [1]Period_1!R22)</f>
        <v>-1498.6323199999999</v>
      </c>
      <c r="M24" s="18">
        <f>IF([1]Period_1!S22="", NA(), [1]Period_1!S22)</f>
        <v>-252</v>
      </c>
      <c r="N24" s="18">
        <f>IF([1]Period_1!T22="", NA(), [1]Period_1!T22)</f>
        <v>-112</v>
      </c>
      <c r="O24" s="35">
        <f>IF([1]Period_1!V22="", NA(), [1]Period_1!V22)</f>
        <v>-634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0.58064516129032251</v>
      </c>
      <c r="E25" s="48">
        <f>1-E24</f>
        <v>0.83870967741935487</v>
      </c>
      <c r="F25" s="48">
        <f>1-F24</f>
        <v>0.41935483870967738</v>
      </c>
      <c r="G25" s="48">
        <f>1-G24</f>
        <v>0.41935483870967738</v>
      </c>
      <c r="H25" s="49">
        <f>1-H24</f>
        <v>0.41935483870967738</v>
      </c>
      <c r="I25" s="1">
        <v>21</v>
      </c>
      <c r="J25" s="43">
        <v>1</v>
      </c>
      <c r="K25" s="34">
        <f>IF([1]Period_1!Q23="", NA(), [1]Period_1!Q23)</f>
        <v>-4284</v>
      </c>
      <c r="L25" s="18">
        <f>IF([1]Period_1!R23="", NA(), [1]Period_1!R23)</f>
        <v>-1561.84521</v>
      </c>
      <c r="M25" s="18">
        <f>IF([1]Period_1!S23="", NA(), [1]Period_1!S23)</f>
        <v>-473</v>
      </c>
      <c r="N25" s="18">
        <f>IF([1]Period_1!T23="", NA(), [1]Period_1!T23)</f>
        <v>-295</v>
      </c>
      <c r="O25" s="35">
        <f>IF([1]Period_1!V23="", NA(), [1]Period_1!V23)</f>
        <v>-918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-2027</v>
      </c>
      <c r="E26" s="56">
        <f>MEDIAN(L5:L35)</f>
        <v>-1189.77557</v>
      </c>
      <c r="F26" s="56">
        <f>MEDIAN(M5:M35)</f>
        <v>655</v>
      </c>
      <c r="G26" s="56">
        <f>MEDIAN(N5:N35)</f>
        <v>13</v>
      </c>
      <c r="H26" s="56">
        <f>MEDIAN(O5:O35)</f>
        <v>426</v>
      </c>
      <c r="I26" s="1">
        <v>22</v>
      </c>
      <c r="J26" s="43">
        <v>1</v>
      </c>
      <c r="K26" s="34">
        <f>IF([1]Period_1!Q24="", NA(), [1]Period_1!Q24)</f>
        <v>-4977</v>
      </c>
      <c r="L26" s="18">
        <f>IF([1]Period_1!R24="", NA(), [1]Period_1!R24)</f>
        <v>-1633.7202</v>
      </c>
      <c r="M26" s="18">
        <f>IF([1]Period_1!S24="", NA(), [1]Period_1!S24)</f>
        <v>-561</v>
      </c>
      <c r="N26" s="18">
        <f>IF([1]Period_1!T24="", NA(), [1]Period_1!T24)</f>
        <v>-530</v>
      </c>
      <c r="O26" s="35">
        <f>IF([1]Period_1!V24="", NA(), [1]Period_1!V24)</f>
        <v>-1089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f>IF([1]Period_1!Q25="", NA(), [1]Period_1!Q25)</f>
        <v>-5723</v>
      </c>
      <c r="L27" s="18">
        <f>IF([1]Period_1!R25="", NA(), [1]Period_1!R25)</f>
        <v>-1723.1267499999999</v>
      </c>
      <c r="M27" s="18">
        <f>IF([1]Period_1!S25="", NA(), [1]Period_1!S25)</f>
        <v>-859</v>
      </c>
      <c r="N27" s="18">
        <f>IF([1]Period_1!T25="", NA(), [1]Period_1!T25)</f>
        <v>-777</v>
      </c>
      <c r="O27" s="35">
        <f>IF([1]Period_1!V25="", NA(), [1]Period_1!V25)</f>
        <v>-1320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IF([1]Period_1!Q26="", NA(), [1]Period_1!Q26)</f>
        <v>-6919</v>
      </c>
      <c r="L28" s="18">
        <f>IF([1]Period_1!R26="", NA(), [1]Period_1!R26)</f>
        <v>-1794.15435</v>
      </c>
      <c r="M28" s="18">
        <f>IF([1]Period_1!S26="", NA(), [1]Period_1!S26)</f>
        <v>-975</v>
      </c>
      <c r="N28" s="18">
        <f>IF([1]Period_1!T26="", NA(), [1]Period_1!T26)</f>
        <v>-1089</v>
      </c>
      <c r="O28" s="35">
        <f>IF([1]Period_1!V26="", NA(), [1]Period_1!V26)</f>
        <v>-1952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f>IF([1]Period_1!Q27="", NA(), [1]Period_1!Q27)</f>
        <v>-7440</v>
      </c>
      <c r="L29" s="18">
        <f>IF([1]Period_1!R27="", NA(), [1]Period_1!R27)</f>
        <v>-1859.06592</v>
      </c>
      <c r="M29" s="18">
        <f>IF([1]Period_1!S27="", NA(), [1]Period_1!S27)</f>
        <v>-1350</v>
      </c>
      <c r="N29" s="18">
        <f>IF([1]Period_1!T27="", NA(), [1]Period_1!T27)</f>
        <v>-1665</v>
      </c>
      <c r="O29" s="35">
        <f>IF([1]Period_1!V27="", NA(), [1]Period_1!V27)</f>
        <v>-2526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f>IF([1]Period_1!Q28="", NA(), [1]Period_1!Q28)</f>
        <v>-8479</v>
      </c>
      <c r="L30" s="18">
        <f>IF([1]Period_1!R28="", NA(), [1]Period_1!R28)</f>
        <v>-2006.5771299999999</v>
      </c>
      <c r="M30" s="18">
        <f>IF([1]Period_1!S28="", NA(), [1]Period_1!S28)</f>
        <v>-1599</v>
      </c>
      <c r="N30" s="18">
        <f>IF([1]Period_1!T28="", NA(), [1]Period_1!T28)</f>
        <v>-2499</v>
      </c>
      <c r="O30" s="35">
        <f>IF([1]Period_1!V28="", NA(), [1]Period_1!V28)</f>
        <v>-3161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43">
        <v>1</v>
      </c>
      <c r="K31" s="34">
        <f>IF([1]Period_1!Q29="", NA(), [1]Period_1!Q29)</f>
        <v>-9512</v>
      </c>
      <c r="L31" s="18">
        <f>IF([1]Period_1!R29="", NA(), [1]Period_1!R29)</f>
        <v>-2250.0800800000002</v>
      </c>
      <c r="M31" s="18">
        <f>IF([1]Period_1!S29="", NA(), [1]Period_1!S29)</f>
        <v>-2050</v>
      </c>
      <c r="N31" s="18">
        <f>IF([1]Period_1!T29="", NA(), [1]Period_1!T29)</f>
        <v>-3241</v>
      </c>
      <c r="O31" s="35">
        <f>IF([1]Period_1!V29="", NA(), [1]Period_1!V29)</f>
        <v>-3548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43">
        <v>1</v>
      </c>
      <c r="K32" s="34">
        <f>IF([1]Period_1!Q30="", NA(), [1]Period_1!Q30)</f>
        <v>-10439</v>
      </c>
      <c r="L32" s="18">
        <f>IF([1]Period_1!R30="", NA(), [1]Period_1!R30)</f>
        <v>-2697.9668000000001</v>
      </c>
      <c r="M32" s="18">
        <f>IF([1]Period_1!S30="", NA(), [1]Period_1!S30)</f>
        <v>-2303</v>
      </c>
      <c r="N32" s="18">
        <f>IF([1]Period_1!T30="", NA(), [1]Period_1!T30)</f>
        <v>-3864</v>
      </c>
      <c r="O32" s="35">
        <f>IF([1]Period_1!V30="", NA(), [1]Period_1!V30)</f>
        <v>-4223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43">
        <v>1</v>
      </c>
      <c r="K33" s="34">
        <f>IF([1]Period_1!Q31="", NA(), [1]Period_1!Q31)</f>
        <v>-11432</v>
      </c>
      <c r="L33" s="18">
        <f>IF([1]Period_1!R31="", NA(), [1]Period_1!R31)</f>
        <v>-3033.0053899999998</v>
      </c>
      <c r="M33" s="18">
        <f>IF([1]Period_1!S31="", NA(), [1]Period_1!S31)</f>
        <v>-2362</v>
      </c>
      <c r="N33" s="18">
        <f>IF([1]Period_1!T31="", NA(), [1]Period_1!T31)</f>
        <v>-4770</v>
      </c>
      <c r="O33" s="35">
        <f>IF([1]Period_1!V31="", NA(), [1]Period_1!V31)</f>
        <v>-4595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43">
        <v>1</v>
      </c>
      <c r="K34" s="34">
        <f>IF([1]Period_1!Q32="", NA(), [1]Period_1!Q32)</f>
        <v>-12868</v>
      </c>
      <c r="L34" s="18">
        <f>IF([1]Period_1!R32="", NA(), [1]Period_1!R32)</f>
        <v>-3494.5898099999999</v>
      </c>
      <c r="M34" s="18">
        <f>IF([1]Period_1!S32="", NA(), [1]Period_1!S32)</f>
        <v>-2680</v>
      </c>
      <c r="N34" s="18">
        <f>IF([1]Period_1!T32="", NA(), [1]Period_1!T32)</f>
        <v>-5674</v>
      </c>
      <c r="O34" s="35">
        <f>IF([1]Period_1!V32="", NA(), [1]Period_1!V32)</f>
        <v>-5386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f>IF([1]Period_1!Q33="", NA(), [1]Period_1!Q33)</f>
        <v>-28638</v>
      </c>
      <c r="L35" s="23">
        <f>IF([1]Period_1!R33="", NA(), [1]Period_1!R33)</f>
        <v>-4920.66212</v>
      </c>
      <c r="M35" s="23">
        <f>IF([1]Period_1!S33="", NA(), [1]Period_1!S33)</f>
        <v>-6410</v>
      </c>
      <c r="N35" s="23">
        <f>IF([1]Period_1!T33="", NA(), [1]Period_1!T33)</f>
        <v>-13914</v>
      </c>
      <c r="O35" s="37">
        <f>IF([1]Period_1!V33="", NA(), [1]Period_1!V33)</f>
        <v>-12138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D24" sqref="D24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23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14098</v>
      </c>
      <c r="E5" s="39">
        <f t="shared" ref="E5:H5" si="0">MAX(L5:L35)</f>
        <v>2150.8925899999999</v>
      </c>
      <c r="F5" s="39">
        <f t="shared" si="0"/>
        <v>14130</v>
      </c>
      <c r="G5" s="39">
        <f t="shared" si="0"/>
        <v>1558</v>
      </c>
      <c r="H5" s="39">
        <f t="shared" si="0"/>
        <v>9163</v>
      </c>
      <c r="I5" s="1">
        <v>1</v>
      </c>
      <c r="J5" s="42">
        <v>1</v>
      </c>
      <c r="K5" s="34">
        <f>IF([1]Period_2!Q3="", NA(), [1]Period_2!Q3)</f>
        <v>14098</v>
      </c>
      <c r="L5" s="32">
        <f>IF([1]Period_2!R3="", NA(), [1]Period_2!R3)</f>
        <v>2150.8925899999999</v>
      </c>
      <c r="M5" s="32">
        <f>IF([1]Period_2!S3="", NA(), [1]Period_2!S3)</f>
        <v>14130</v>
      </c>
      <c r="N5" s="32">
        <f>IF([1]Period_2!T3="", NA(), [1]Period_2!T3)</f>
        <v>1558</v>
      </c>
      <c r="O5" s="33">
        <f>IF([1]Period_2!V3="", NA(), [1]Period_2!V3)</f>
        <v>9163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40396</v>
      </c>
      <c r="E6" s="39">
        <f t="shared" ref="E6:H6" si="1">-MIN(L5:L35)</f>
        <v>18654.902199999</v>
      </c>
      <c r="F6" s="39">
        <f t="shared" si="1"/>
        <v>10895</v>
      </c>
      <c r="G6" s="39">
        <f t="shared" si="1"/>
        <v>19723</v>
      </c>
      <c r="H6" s="39">
        <f t="shared" si="1"/>
        <v>13247</v>
      </c>
      <c r="I6" s="1">
        <v>2</v>
      </c>
      <c r="J6" s="43">
        <v>1</v>
      </c>
      <c r="K6" s="34">
        <f>IF([1]Period_2!Q4="", NA(), [1]Period_2!Q4)</f>
        <v>10737</v>
      </c>
      <c r="L6" s="18">
        <f>IF([1]Period_2!R4="", NA(), [1]Period_2!R4)</f>
        <v>1048.3671899999999</v>
      </c>
      <c r="M6" s="18">
        <f>IF([1]Period_2!S4="", NA(), [1]Period_2!S4)</f>
        <v>8029</v>
      </c>
      <c r="N6" s="18">
        <f>IF([1]Period_2!T4="", NA(), [1]Period_2!T4)</f>
        <v>156</v>
      </c>
      <c r="O6" s="35">
        <f>IF([1]Period_2!V4="", NA(), [1]Period_2!V4)</f>
        <v>4892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IF([1]Period_2!Q5="", NA(), [1]Period_2!Q5)</f>
        <v>9289</v>
      </c>
      <c r="L7" s="18">
        <f>IF([1]Period_2!R5="", NA(), [1]Period_2!R5)</f>
        <v>775.83882000000006</v>
      </c>
      <c r="M7" s="18">
        <f>IF([1]Period_2!S5="", NA(), [1]Period_2!S5)</f>
        <v>6427</v>
      </c>
      <c r="N7" s="18">
        <f>IF([1]Period_2!T5="", NA(), [1]Period_2!T5)</f>
        <v>79</v>
      </c>
      <c r="O7" s="35">
        <f>IF([1]Period_2!V5="", NA(), [1]Period_2!V5)</f>
        <v>4317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IF([1]Period_2!Q6="", NA(), [1]Period_2!Q6)</f>
        <v>7721</v>
      </c>
      <c r="L8" s="18">
        <f>IF([1]Period_2!R6="", NA(), [1]Period_2!R6)</f>
        <v>659.84619999999995</v>
      </c>
      <c r="M8" s="18">
        <f>IF([1]Period_2!S6="", NA(), [1]Period_2!S6)</f>
        <v>5331</v>
      </c>
      <c r="N8" s="18">
        <f>IF([1]Period_2!T6="", NA(), [1]Period_2!T6)</f>
        <v>66</v>
      </c>
      <c r="O8" s="35">
        <f>IF([1]Period_2!V6="", NA(), [1]Period_2!V6)</f>
        <v>3789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IF([1]Period_2!Q7="", NA(), [1]Period_2!Q7)</f>
        <v>6475</v>
      </c>
      <c r="L9" s="18">
        <f>IF([1]Period_2!R7="", NA(), [1]Period_2!R7)</f>
        <v>430.79108000000002</v>
      </c>
      <c r="M9" s="18">
        <f>IF([1]Period_2!S7="", NA(), [1]Period_2!S7)</f>
        <v>4905</v>
      </c>
      <c r="N9" s="18">
        <f>IF([1]Period_2!T7="", NA(), [1]Period_2!T7)</f>
        <v>62</v>
      </c>
      <c r="O9" s="35">
        <f>IF([1]Period_2!V7="", NA(), [1]Period_2!V7)</f>
        <v>3517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IF([1]Period_2!Q8="", NA(), [1]Period_2!Q8)</f>
        <v>4591</v>
      </c>
      <c r="L10" s="18">
        <f>IF([1]Period_2!R8="", NA(), [1]Period_2!R8)</f>
        <v>241.24804</v>
      </c>
      <c r="M10" s="18">
        <f>IF([1]Period_2!S8="", NA(), [1]Period_2!S8)</f>
        <v>4334</v>
      </c>
      <c r="N10" s="18">
        <f>IF([1]Period_2!T8="", NA(), [1]Period_2!T8)</f>
        <v>58</v>
      </c>
      <c r="O10" s="35">
        <f>IF([1]Period_2!V8="", NA(), [1]Period_2!V8)</f>
        <v>3037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f>IF([1]Period_2!Q9="", NA(), [1]Period_2!Q9)</f>
        <v>3506</v>
      </c>
      <c r="L11" s="18">
        <f>IF([1]Period_2!R9="", NA(), [1]Period_2!R9)</f>
        <v>6.0974700000000004</v>
      </c>
      <c r="M11" s="18">
        <f>IF([1]Period_2!S9="", NA(), [1]Period_2!S9)</f>
        <v>3672</v>
      </c>
      <c r="N11" s="18">
        <f>IF([1]Period_2!T9="", NA(), [1]Period_2!T9)</f>
        <v>56</v>
      </c>
      <c r="O11" s="35">
        <f>IF([1]Period_2!V9="", NA(), [1]Period_2!V9)</f>
        <v>2512</v>
      </c>
      <c r="W11" s="5"/>
      <c r="AC11"/>
      <c r="AD11" s="2"/>
    </row>
    <row r="12" spans="2:31" ht="12.75" customHeight="1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f>IF([1]Period_2!Q10="", NA(), [1]Period_2!Q10)</f>
        <v>2336</v>
      </c>
      <c r="L12" s="18">
        <f>IF([1]Period_2!R10="", NA(), [1]Period_2!R10)</f>
        <v>-171.38381000000001</v>
      </c>
      <c r="M12" s="18">
        <f>IF([1]Period_2!S10="", NA(), [1]Period_2!S10)</f>
        <v>3357</v>
      </c>
      <c r="N12" s="18">
        <f>IF([1]Period_2!T10="", NA(), [1]Period_2!T10)</f>
        <v>55</v>
      </c>
      <c r="O12" s="35">
        <f>IF([1]Period_2!V10="", NA(), [1]Period_2!V10)</f>
        <v>2393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f>IF([1]Period_2!Q11="", NA(), [1]Period_2!Q11)</f>
        <v>2059</v>
      </c>
      <c r="L13" s="18">
        <f>IF([1]Period_2!R11="", NA(), [1]Period_2!R11)</f>
        <v>-240.14528999999999</v>
      </c>
      <c r="M13" s="18">
        <f>IF([1]Period_2!S11="", NA(), [1]Period_2!S11)</f>
        <v>2989</v>
      </c>
      <c r="N13" s="18">
        <f>IF([1]Period_2!T11="", NA(), [1]Period_2!T11)</f>
        <v>48</v>
      </c>
      <c r="O13" s="35">
        <f>IF([1]Period_2!V11="", NA(), [1]Period_2!V11)</f>
        <v>2275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IF([1]Period_2!Q12="", NA(), [1]Period_2!Q12)</f>
        <v>1376</v>
      </c>
      <c r="L14" s="18">
        <f>IF([1]Period_2!R12="", NA(), [1]Period_2!R12)</f>
        <v>-368.57006999999999</v>
      </c>
      <c r="M14" s="18">
        <f>IF([1]Period_2!S12="", NA(), [1]Period_2!S12)</f>
        <v>2588</v>
      </c>
      <c r="N14" s="18">
        <f>IF([1]Period_2!T12="", NA(), [1]Period_2!T12)</f>
        <v>45</v>
      </c>
      <c r="O14" s="35">
        <f>IF([1]Period_2!V12="", NA(), [1]Period_2!V12)</f>
        <v>1963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14098</v>
      </c>
      <c r="E15" s="32">
        <f t="shared" ref="E15:H15" si="2">MAX(L5:L35)</f>
        <v>2150.8925899999999</v>
      </c>
      <c r="F15" s="32">
        <f t="shared" si="2"/>
        <v>14130</v>
      </c>
      <c r="G15" s="32">
        <f t="shared" si="2"/>
        <v>1558</v>
      </c>
      <c r="H15" s="33">
        <f t="shared" si="2"/>
        <v>9163</v>
      </c>
      <c r="I15" s="1">
        <v>11</v>
      </c>
      <c r="J15" s="43">
        <v>1</v>
      </c>
      <c r="K15" s="34">
        <f>IF([1]Period_2!Q13="", NA(), [1]Period_2!Q13)</f>
        <v>927</v>
      </c>
      <c r="L15" s="18">
        <f>IF([1]Period_2!R13="", NA(), [1]Period_2!R13)</f>
        <v>-529.05188999999996</v>
      </c>
      <c r="M15" s="18">
        <f>IF([1]Period_2!S13="", NA(), [1]Period_2!S13)</f>
        <v>2471</v>
      </c>
      <c r="N15" s="18">
        <f>IF([1]Period_2!T13="", NA(), [1]Period_2!T13)</f>
        <v>42</v>
      </c>
      <c r="O15" s="35">
        <f>IF([1]Period_2!V13="", NA(), [1]Period_2!V13)</f>
        <v>1773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10013</v>
      </c>
      <c r="E16" s="18">
        <f t="shared" ref="E16:H16" si="3">PERCENTILE(L5:L35, 0.95)</f>
        <v>912.10300499999994</v>
      </c>
      <c r="F16" s="18">
        <f t="shared" si="3"/>
        <v>7228</v>
      </c>
      <c r="G16" s="18">
        <f t="shared" si="3"/>
        <v>117.5</v>
      </c>
      <c r="H16" s="35">
        <f t="shared" si="3"/>
        <v>4604.5</v>
      </c>
      <c r="I16" s="1">
        <v>12</v>
      </c>
      <c r="J16" s="43">
        <v>1</v>
      </c>
      <c r="K16" s="34">
        <f>IF([1]Period_2!Q14="", NA(), [1]Period_2!Q14)</f>
        <v>76</v>
      </c>
      <c r="L16" s="18">
        <f>IF([1]Period_2!R14="", NA(), [1]Period_2!R14)</f>
        <v>-654.93186000000003</v>
      </c>
      <c r="M16" s="18">
        <f>IF([1]Period_2!S14="", NA(), [1]Period_2!S14)</f>
        <v>2403</v>
      </c>
      <c r="N16" s="18">
        <f>IF([1]Period_2!T14="", NA(), [1]Period_2!T14)</f>
        <v>37</v>
      </c>
      <c r="O16" s="35">
        <f>IF([1]Period_2!V14="", NA(), [1]Period_2!V14)</f>
        <v>1565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2197.5</v>
      </c>
      <c r="E17" s="18">
        <f t="shared" ref="E17:H17" si="4">PERCENTILE(L5:L35, 0.75)</f>
        <v>-205.76454999999999</v>
      </c>
      <c r="F17" s="18">
        <f t="shared" si="4"/>
        <v>3173</v>
      </c>
      <c r="G17" s="18">
        <f t="shared" si="4"/>
        <v>51.5</v>
      </c>
      <c r="H17" s="35">
        <f t="shared" si="4"/>
        <v>2334</v>
      </c>
      <c r="I17" s="1">
        <v>13</v>
      </c>
      <c r="J17" s="43">
        <v>1</v>
      </c>
      <c r="K17" s="34">
        <f>IF([1]Period_2!Q15="", NA(), [1]Period_2!Q15)</f>
        <v>-251</v>
      </c>
      <c r="L17" s="18">
        <f>IF([1]Period_2!R15="", NA(), [1]Period_2!R15)</f>
        <v>-926.26562000000001</v>
      </c>
      <c r="M17" s="18">
        <f>IF([1]Period_2!S15="", NA(), [1]Period_2!S15)</f>
        <v>2132</v>
      </c>
      <c r="N17" s="18">
        <f>IF([1]Period_2!T15="", NA(), [1]Period_2!T15)</f>
        <v>25</v>
      </c>
      <c r="O17" s="35">
        <f>IF([1]Period_2!V15="", NA(), [1]Period_2!V15)</f>
        <v>1098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-1829</v>
      </c>
      <c r="E18" s="18">
        <f t="shared" ref="E18:H18" si="5">PERCENTILE(L5:L35, 0.5)</f>
        <v>-1376.9998700000001</v>
      </c>
      <c r="F18" s="18">
        <f t="shared" si="5"/>
        <v>1288</v>
      </c>
      <c r="G18" s="18">
        <f t="shared" si="5"/>
        <v>-129</v>
      </c>
      <c r="H18" s="35">
        <f t="shared" si="5"/>
        <v>-162</v>
      </c>
      <c r="I18" s="1">
        <v>14</v>
      </c>
      <c r="J18" s="43">
        <v>1</v>
      </c>
      <c r="K18" s="34">
        <f>IF([1]Period_2!Q16="", NA(), [1]Period_2!Q16)</f>
        <v>-905</v>
      </c>
      <c r="L18" s="18">
        <f>IF([1]Period_2!R16="", NA(), [1]Period_2!R16)</f>
        <v>-1094.4422099999999</v>
      </c>
      <c r="M18" s="18">
        <f>IF([1]Period_2!S16="", NA(), [1]Period_2!S16)</f>
        <v>1908</v>
      </c>
      <c r="N18" s="18">
        <f>IF([1]Period_2!T16="", NA(), [1]Period_2!T16)</f>
        <v>9</v>
      </c>
      <c r="O18" s="35">
        <f>IF([1]Period_2!V16="", NA(), [1]Period_2!V16)</f>
        <v>751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-6081</v>
      </c>
      <c r="E19" s="18">
        <f t="shared" ref="E19:H19" si="6">PERCENTILE(L5:L35, 0.25)</f>
        <v>-2406.7788150000001</v>
      </c>
      <c r="F19" s="18">
        <f t="shared" si="6"/>
        <v>-987</v>
      </c>
      <c r="G19" s="18">
        <f t="shared" si="6"/>
        <v>-2685</v>
      </c>
      <c r="H19" s="35">
        <f t="shared" si="6"/>
        <v>-2977</v>
      </c>
      <c r="I19" s="1">
        <v>15</v>
      </c>
      <c r="J19" s="43">
        <v>1</v>
      </c>
      <c r="K19" s="34">
        <f>IF([1]Period_2!Q17="", NA(), [1]Period_2!Q17)</f>
        <v>-1369</v>
      </c>
      <c r="L19" s="18">
        <f>IF([1]Period_2!R17="", NA(), [1]Period_2!R17)</f>
        <v>-1256.0605499999999</v>
      </c>
      <c r="M19" s="18">
        <f>IF([1]Period_2!S17="", NA(), [1]Period_2!S17)</f>
        <v>1784</v>
      </c>
      <c r="N19" s="18">
        <f>IF([1]Period_2!T17="", NA(), [1]Period_2!T17)</f>
        <v>0</v>
      </c>
      <c r="O19" s="35">
        <f>IF([1]Period_2!V17="", NA(), [1]Period_2!V17)</f>
        <v>494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-15818</v>
      </c>
      <c r="E20" s="18">
        <f t="shared" ref="E20:H20" si="7">PERCENTILE(L5:L35, 0.05)</f>
        <v>-3916.4593749999999</v>
      </c>
      <c r="F20" s="18">
        <f t="shared" si="7"/>
        <v>-3586</v>
      </c>
      <c r="G20" s="18">
        <f t="shared" si="7"/>
        <v>-5765</v>
      </c>
      <c r="H20" s="35">
        <f t="shared" si="7"/>
        <v>-7272</v>
      </c>
      <c r="I20" s="1">
        <v>16</v>
      </c>
      <c r="J20" s="43">
        <v>1</v>
      </c>
      <c r="K20" s="34">
        <f>IF([1]Period_2!Q18="", NA(), [1]Period_2!Q18)</f>
        <v>-1829</v>
      </c>
      <c r="L20" s="18">
        <f>IF([1]Period_2!R18="", NA(), [1]Period_2!R18)</f>
        <v>-1376.9998700000001</v>
      </c>
      <c r="M20" s="18">
        <f>IF([1]Period_2!S18="", NA(), [1]Period_2!S18)</f>
        <v>1288</v>
      </c>
      <c r="N20" s="18">
        <f>IF([1]Period_2!T18="", NA(), [1]Period_2!T18)</f>
        <v>-129</v>
      </c>
      <c r="O20" s="35">
        <f>IF([1]Period_2!V18="", NA(), [1]Period_2!V18)</f>
        <v>-162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-40396</v>
      </c>
      <c r="E21" s="23">
        <f t="shared" ref="E21:H21" si="8">MIN(L5:L35)</f>
        <v>-18654.902199999</v>
      </c>
      <c r="F21" s="23">
        <f t="shared" si="8"/>
        <v>-10895</v>
      </c>
      <c r="G21" s="23">
        <f t="shared" si="8"/>
        <v>-19723</v>
      </c>
      <c r="H21" s="37">
        <f t="shared" si="8"/>
        <v>-13247</v>
      </c>
      <c r="I21" s="1">
        <v>17</v>
      </c>
      <c r="J21" s="43">
        <v>1</v>
      </c>
      <c r="K21" s="34">
        <f>IF([1]Period_2!Q19="", NA(), [1]Period_2!Q19)</f>
        <v>-2648</v>
      </c>
      <c r="L21" s="18">
        <f>IF([1]Period_2!R19="", NA(), [1]Period_2!R19)</f>
        <v>-1440.33401</v>
      </c>
      <c r="M21" s="18">
        <f>IF([1]Period_2!S19="", NA(), [1]Period_2!S19)</f>
        <v>953</v>
      </c>
      <c r="N21" s="18">
        <f>IF([1]Period_2!T19="", NA(), [1]Period_2!T19)</f>
        <v>-224</v>
      </c>
      <c r="O21" s="35">
        <f>IF([1]Period_2!V19="", NA(), [1]Period_2!V19)</f>
        <v>-544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-2684</v>
      </c>
      <c r="E22" s="32">
        <f>AVERAGE(L5:L35)</f>
        <v>-1823.5089403225486</v>
      </c>
      <c r="F22" s="32">
        <f>AVERAGE(M5:M35)</f>
        <v>1350.6129032258063</v>
      </c>
      <c r="G22" s="32">
        <f>AVERAGE(N5:N35)</f>
        <v>-1855.1935483870968</v>
      </c>
      <c r="H22" s="33">
        <f>AVERAGE(O5:O35)</f>
        <v>-552.54838709677415</v>
      </c>
      <c r="I22" s="1">
        <v>18</v>
      </c>
      <c r="J22" s="43">
        <v>1</v>
      </c>
      <c r="K22" s="34">
        <f>IF([1]Period_2!Q20="", NA(), [1]Period_2!Q20)</f>
        <v>-3454</v>
      </c>
      <c r="L22" s="18">
        <f>IF([1]Period_2!R20="", NA(), [1]Period_2!R20)</f>
        <v>-1540.62889</v>
      </c>
      <c r="M22" s="18">
        <f>IF([1]Period_2!S20="", NA(), [1]Period_2!S20)</f>
        <v>599</v>
      </c>
      <c r="N22" s="18">
        <f>IF([1]Period_2!T20="", NA(), [1]Period_2!T20)</f>
        <v>-660</v>
      </c>
      <c r="O22" s="35">
        <f>IF([1]Period_2!V20="", NA(), [1]Period_2!V20)</f>
        <v>-1097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9893.8277358495925</v>
      </c>
      <c r="E23" s="18">
        <f>STDEV(L5:L35)</f>
        <v>3484.4406288062773</v>
      </c>
      <c r="F23" s="18">
        <f>STDEV(M5:M35)</f>
        <v>4276.4662723438641</v>
      </c>
      <c r="G23" s="18">
        <f>STDEV(N5:N35)</f>
        <v>3826.6327619231579</v>
      </c>
      <c r="H23" s="35">
        <f>STDEV(O5:O35)</f>
        <v>4391.1224900451871</v>
      </c>
      <c r="I23" s="1">
        <v>19</v>
      </c>
      <c r="J23" s="43">
        <v>1</v>
      </c>
      <c r="K23" s="34">
        <f>IF([1]Period_2!Q21="", NA(), [1]Period_2!Q21)</f>
        <v>-3850</v>
      </c>
      <c r="L23" s="18">
        <f>IF([1]Period_2!R21="", NA(), [1]Period_2!R21)</f>
        <v>-1674.9311600000001</v>
      </c>
      <c r="M23" s="18">
        <f>IF([1]Period_2!S21="", NA(), [1]Period_2!S21)</f>
        <v>452</v>
      </c>
      <c r="N23" s="18">
        <f>IF([1]Period_2!T21="", NA(), [1]Period_2!T21)</f>
        <v>-984</v>
      </c>
      <c r="O23" s="35">
        <f>IF([1]Period_2!V21="", NA(), [1]Period_2!V21)</f>
        <v>-1257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0.38709677419354838</v>
      </c>
      <c r="E24" s="46">
        <f>COUNTIF(L$5:L$35,"&gt;=0")/COUNTA(L$5:L$35)</f>
        <v>0.22580645161290322</v>
      </c>
      <c r="F24" s="46">
        <f t="shared" ref="F24:H24" si="9">COUNTIF(M$5:M$35,"&gt;=0")/COUNTA(M$5:M$35)</f>
        <v>0.64516129032258063</v>
      </c>
      <c r="G24" s="46">
        <f t="shared" si="9"/>
        <v>0.4838709677419355</v>
      </c>
      <c r="H24" s="47">
        <f t="shared" si="9"/>
        <v>0.4838709677419355</v>
      </c>
      <c r="I24" s="1">
        <v>20</v>
      </c>
      <c r="J24" s="43">
        <v>1</v>
      </c>
      <c r="K24" s="34">
        <f>IF([1]Period_2!Q22="", NA(), [1]Period_2!Q22)</f>
        <v>-4228</v>
      </c>
      <c r="L24" s="18">
        <f>IF([1]Period_2!R22="", NA(), [1]Period_2!R22)</f>
        <v>-1923.5351800000001</v>
      </c>
      <c r="M24" s="18">
        <f>IF([1]Period_2!S22="", NA(), [1]Period_2!S22)</f>
        <v>124</v>
      </c>
      <c r="N24" s="18">
        <f>IF([1]Period_2!T22="", NA(), [1]Period_2!T22)</f>
        <v>-1524</v>
      </c>
      <c r="O24" s="35">
        <f>IF([1]Period_2!V22="", NA(), [1]Period_2!V22)</f>
        <v>-1558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0.61290322580645162</v>
      </c>
      <c r="E25" s="48">
        <f>1-E24</f>
        <v>0.77419354838709675</v>
      </c>
      <c r="F25" s="48">
        <f>1-F24</f>
        <v>0.35483870967741937</v>
      </c>
      <c r="G25" s="48">
        <f>1-G24</f>
        <v>0.5161290322580645</v>
      </c>
      <c r="H25" s="49">
        <f>1-H24</f>
        <v>0.5161290322580645</v>
      </c>
      <c r="I25" s="1">
        <v>21</v>
      </c>
      <c r="J25" s="43">
        <v>1</v>
      </c>
      <c r="K25" s="34">
        <f>IF([1]Period_2!Q23="", NA(), [1]Period_2!Q23)</f>
        <v>-4934</v>
      </c>
      <c r="L25" s="18">
        <f>IF([1]Period_2!R23="", NA(), [1]Period_2!R23)</f>
        <v>-2027.8195800000001</v>
      </c>
      <c r="M25" s="18">
        <f>IF([1]Period_2!S23="", NA(), [1]Period_2!S23)</f>
        <v>-128</v>
      </c>
      <c r="N25" s="18">
        <f>IF([1]Period_2!T23="", NA(), [1]Period_2!T23)</f>
        <v>-1938</v>
      </c>
      <c r="O25" s="35">
        <f>IF([1]Period_2!V23="", NA(), [1]Period_2!V23)</f>
        <v>-2029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-1829</v>
      </c>
      <c r="E26" s="56">
        <f>MEDIAN(L5:L35)</f>
        <v>-1376.9998700000001</v>
      </c>
      <c r="F26" s="56">
        <f>MEDIAN(M5:M35)</f>
        <v>1288</v>
      </c>
      <c r="G26" s="56">
        <f>MEDIAN(N5:N35)</f>
        <v>-129</v>
      </c>
      <c r="H26" s="56">
        <f>MEDIAN(O5:O35)</f>
        <v>-162</v>
      </c>
      <c r="I26" s="1">
        <v>22</v>
      </c>
      <c r="J26" s="43">
        <v>1</v>
      </c>
      <c r="K26" s="34">
        <f>IF([1]Period_2!Q24="", NA(), [1]Period_2!Q24)</f>
        <v>-5470</v>
      </c>
      <c r="L26" s="18">
        <f>IF([1]Period_2!R24="", NA(), [1]Period_2!R24)</f>
        <v>-2084.6137699999999</v>
      </c>
      <c r="M26" s="18">
        <f>IF([1]Period_2!S24="", NA(), [1]Period_2!S24)</f>
        <v>-248</v>
      </c>
      <c r="N26" s="18">
        <f>IF([1]Period_2!T24="", NA(), [1]Period_2!T24)</f>
        <v>-2283</v>
      </c>
      <c r="O26" s="35">
        <f>IF([1]Period_2!V24="", NA(), [1]Period_2!V24)</f>
        <v>-2548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f>IF([1]Period_2!Q25="", NA(), [1]Period_2!Q25)</f>
        <v>-5791</v>
      </c>
      <c r="L27" s="18">
        <f>IF([1]Period_2!R25="", NA(), [1]Period_2!R25)</f>
        <v>-2281.8710900000001</v>
      </c>
      <c r="M27" s="18">
        <f>IF([1]Period_2!S25="", NA(), [1]Period_2!S25)</f>
        <v>-858</v>
      </c>
      <c r="N27" s="18">
        <f>IF([1]Period_2!T25="", NA(), [1]Period_2!T25)</f>
        <v>-2489</v>
      </c>
      <c r="O27" s="35">
        <f>IF([1]Period_2!V25="", NA(), [1]Period_2!V25)</f>
        <v>-2820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IF([1]Period_2!Q26="", NA(), [1]Period_2!Q26)</f>
        <v>-6371</v>
      </c>
      <c r="L28" s="18">
        <f>IF([1]Period_2!R26="", NA(), [1]Period_2!R26)</f>
        <v>-2531.6865400000002</v>
      </c>
      <c r="M28" s="18">
        <f>IF([1]Period_2!S26="", NA(), [1]Period_2!S26)</f>
        <v>-1116</v>
      </c>
      <c r="N28" s="18">
        <f>IF([1]Period_2!T26="", NA(), [1]Period_2!T26)</f>
        <v>-2881</v>
      </c>
      <c r="O28" s="35">
        <f>IF([1]Period_2!V26="", NA(), [1]Period_2!V26)</f>
        <v>-3134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f>IF([1]Period_2!Q27="", NA(), [1]Period_2!Q27)</f>
        <v>-7008</v>
      </c>
      <c r="L29" s="18">
        <f>IF([1]Period_2!R27="", NA(), [1]Period_2!R27)</f>
        <v>-2902.3212899999999</v>
      </c>
      <c r="M29" s="18">
        <f>IF([1]Period_2!S27="", NA(), [1]Period_2!S27)</f>
        <v>-1421</v>
      </c>
      <c r="N29" s="18">
        <f>IF([1]Period_2!T27="", NA(), [1]Period_2!T27)</f>
        <v>-3211</v>
      </c>
      <c r="O29" s="35">
        <f>IF([1]Period_2!V27="", NA(), [1]Period_2!V27)</f>
        <v>-3537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f>IF([1]Period_2!Q28="", NA(), [1]Period_2!Q28)</f>
        <v>-7670</v>
      </c>
      <c r="L30" s="18">
        <f>IF([1]Period_2!R28="", NA(), [1]Period_2!R28)</f>
        <v>-3212.7816800000001</v>
      </c>
      <c r="M30" s="18">
        <f>IF([1]Period_2!S28="", NA(), [1]Period_2!S28)</f>
        <v>-1690</v>
      </c>
      <c r="N30" s="18">
        <f>IF([1]Period_2!T28="", NA(), [1]Period_2!T28)</f>
        <v>-3535</v>
      </c>
      <c r="O30" s="35">
        <f>IF([1]Period_2!V28="", NA(), [1]Period_2!V28)</f>
        <v>-3893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f>IF([1]Period_2!Q29="", NA(), [1]Period_2!Q29)</f>
        <v>-8453</v>
      </c>
      <c r="L31" s="18">
        <f>IF([1]Period_2!R29="", NA(), [1]Period_2!R29)</f>
        <v>-3415.1366499999999</v>
      </c>
      <c r="M31" s="18">
        <f>IF([1]Period_2!S29="", NA(), [1]Period_2!S29)</f>
        <v>-2040</v>
      </c>
      <c r="N31" s="18">
        <f>IF([1]Period_2!T29="", NA(), [1]Period_2!T29)</f>
        <v>-4232</v>
      </c>
      <c r="O31" s="35">
        <f>IF([1]Period_2!V29="", NA(), [1]Period_2!V29)</f>
        <v>-4721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f>IF([1]Period_2!Q30="", NA(), [1]Period_2!Q30)</f>
        <v>-10132</v>
      </c>
      <c r="L32" s="18">
        <f>IF([1]Period_2!R30="", NA(), [1]Period_2!R30)</f>
        <v>-3700.5265800000002</v>
      </c>
      <c r="M32" s="18">
        <f>IF([1]Period_2!S30="", NA(), [1]Period_2!S30)</f>
        <v>-2439</v>
      </c>
      <c r="N32" s="18">
        <f>IF([1]Period_2!T30="", NA(), [1]Period_2!T30)</f>
        <v>-4464</v>
      </c>
      <c r="O32" s="35">
        <f>IF([1]Period_2!V30="", NA(), [1]Period_2!V30)</f>
        <v>-5577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f>IF([1]Period_2!Q31="", NA(), [1]Period_2!Q31)</f>
        <v>-13386</v>
      </c>
      <c r="L33" s="18">
        <f>IF([1]Period_2!R31="", NA(), [1]Period_2!R31)</f>
        <v>-3775.0915199999999</v>
      </c>
      <c r="M33" s="18">
        <f>IF([1]Period_2!S31="", NA(), [1]Period_2!S31)</f>
        <v>-3226</v>
      </c>
      <c r="N33" s="18">
        <f>IF([1]Period_2!T31="", NA(), [1]Period_2!T31)</f>
        <v>-5504</v>
      </c>
      <c r="O33" s="35">
        <f>IF([1]Period_2!V31="", NA(), [1]Period_2!V31)</f>
        <v>-6746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f>IF([1]Period_2!Q32="", NA(), [1]Period_2!Q32)</f>
        <v>-18250</v>
      </c>
      <c r="L34" s="18">
        <f>IF([1]Period_2!R32="", NA(), [1]Period_2!R32)</f>
        <v>-4057.8272299999999</v>
      </c>
      <c r="M34" s="18">
        <f>IF([1]Period_2!S32="", NA(), [1]Period_2!S32)</f>
        <v>-3946</v>
      </c>
      <c r="N34" s="18">
        <f>IF([1]Period_2!T32="", NA(), [1]Period_2!T32)</f>
        <v>-6026</v>
      </c>
      <c r="O34" s="35">
        <f>IF([1]Period_2!V32="", NA(), [1]Period_2!V32)</f>
        <v>-7798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f>IF([1]Period_2!Q33="", NA(), [1]Period_2!Q33)</f>
        <v>-40396</v>
      </c>
      <c r="L35" s="23">
        <f>IF([1]Period_2!R33="", NA(), [1]Period_2!R33)</f>
        <v>-18654.902199999</v>
      </c>
      <c r="M35" s="23">
        <f>IF([1]Period_2!S33="", NA(), [1]Period_2!S33)</f>
        <v>-10895</v>
      </c>
      <c r="N35" s="23">
        <f>IF([1]Period_2!T33="", NA(), [1]Period_2!T33)</f>
        <v>-19723</v>
      </c>
      <c r="O35" s="37">
        <f>IF([1]Period_2!V33="", NA(), [1]Period_2!V33)</f>
        <v>-13247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tabSelected="1" zoomScale="85" zoomScaleNormal="85" workbookViewId="0">
      <selection activeCell="J38" sqref="J38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24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16623</v>
      </c>
      <c r="E5" s="39">
        <f t="shared" ref="E5:H5" si="0">MAX(L5:L35)</f>
        <v>19716.585699997999</v>
      </c>
      <c r="F5" s="39">
        <f t="shared" si="0"/>
        <v>9854</v>
      </c>
      <c r="G5" s="39">
        <f t="shared" si="0"/>
        <v>197</v>
      </c>
      <c r="H5" s="39">
        <f t="shared" si="0"/>
        <v>6718</v>
      </c>
      <c r="I5" s="1">
        <v>1</v>
      </c>
      <c r="J5" s="42">
        <v>1</v>
      </c>
      <c r="K5" s="31">
        <f>IF([1]Period_3!Q3="", NA(), [1]Period_3!Q3)</f>
        <v>16623</v>
      </c>
      <c r="L5" s="32">
        <f>IF([1]Period_3!R3="", NA(), [1]Period_3!R3)</f>
        <v>19716.585699997999</v>
      </c>
      <c r="M5" s="32">
        <f>IF([1]Period_3!S3="", NA(), [1]Period_3!S3)</f>
        <v>9854</v>
      </c>
      <c r="N5" s="32">
        <f>IF([1]Period_3!T3="", NA(), [1]Period_3!T3)</f>
        <v>197</v>
      </c>
      <c r="O5" s="33">
        <f>IF([1]Period_3!V3="", NA(), [1]Period_3!V3)</f>
        <v>6718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19760</v>
      </c>
      <c r="E6" s="39">
        <f t="shared" ref="E6:H6" si="1">-MIN(L5:L35)</f>
        <v>11091.35349</v>
      </c>
      <c r="F6" s="39">
        <f t="shared" si="1"/>
        <v>6256</v>
      </c>
      <c r="G6" s="39">
        <f t="shared" si="1"/>
        <v>12396</v>
      </c>
      <c r="H6" s="39">
        <f t="shared" si="1"/>
        <v>9517</v>
      </c>
      <c r="I6" s="1">
        <v>2</v>
      </c>
      <c r="J6" s="43">
        <v>1</v>
      </c>
      <c r="K6" s="34">
        <f>IF([1]Period_3!Q4="", NA(), [1]Period_3!Q4)</f>
        <v>11805</v>
      </c>
      <c r="L6" s="18">
        <f>IF([1]Period_3!R4="", NA(), [1]Period_3!R4)</f>
        <v>3285.3417399999998</v>
      </c>
      <c r="M6" s="18">
        <f>IF([1]Period_3!S4="", NA(), [1]Period_3!S4)</f>
        <v>6506</v>
      </c>
      <c r="N6" s="18">
        <f>IF([1]Period_3!T4="", NA(), [1]Period_3!T4)</f>
        <v>91</v>
      </c>
      <c r="O6" s="35">
        <f>IF([1]Period_3!V4="", NA(), [1]Period_3!V4)</f>
        <v>4730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IF([1]Period_3!Q5="", NA(), [1]Period_3!Q5)</f>
        <v>9241</v>
      </c>
      <c r="L7" s="18">
        <f>IF([1]Period_3!R5="", NA(), [1]Period_3!R5)</f>
        <v>1883.8793800000001</v>
      </c>
      <c r="M7" s="18">
        <f>IF([1]Period_3!S5="", NA(), [1]Period_3!S5)</f>
        <v>5646</v>
      </c>
      <c r="N7" s="18">
        <f>IF([1]Period_3!T5="", NA(), [1]Period_3!T5)</f>
        <v>67</v>
      </c>
      <c r="O7" s="35">
        <f>IF([1]Period_3!V5="", NA(), [1]Period_3!V5)</f>
        <v>3546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IF([1]Period_3!Q6="", NA(), [1]Period_3!Q6)</f>
        <v>6993</v>
      </c>
      <c r="L8" s="18">
        <f>IF([1]Period_3!R6="", NA(), [1]Period_3!R6)</f>
        <v>1125.54393</v>
      </c>
      <c r="M8" s="18">
        <f>IF([1]Period_3!S6="", NA(), [1]Period_3!S6)</f>
        <v>5035</v>
      </c>
      <c r="N8" s="18">
        <f>IF([1]Period_3!T6="", NA(), [1]Period_3!T6)</f>
        <v>61</v>
      </c>
      <c r="O8" s="35">
        <f>IF([1]Period_3!V6="", NA(), [1]Period_3!V6)</f>
        <v>2960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IF([1]Period_3!Q7="", NA(), [1]Period_3!Q7)</f>
        <v>6172</v>
      </c>
      <c r="L9" s="18">
        <f>IF([1]Period_3!R7="", NA(), [1]Period_3!R7)</f>
        <v>950.09797000000003</v>
      </c>
      <c r="M9" s="18">
        <f>IF([1]Period_3!S7="", NA(), [1]Period_3!S7)</f>
        <v>4602</v>
      </c>
      <c r="N9" s="18">
        <f>IF([1]Period_3!T7="", NA(), [1]Period_3!T7)</f>
        <v>54</v>
      </c>
      <c r="O9" s="35">
        <f>IF([1]Period_3!V7="", NA(), [1]Period_3!V7)</f>
        <v>2659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IF([1]Period_3!Q8="", NA(), [1]Period_3!Q8)</f>
        <v>4894</v>
      </c>
      <c r="L10" s="18">
        <f>IF([1]Period_3!R8="", NA(), [1]Period_3!R8)</f>
        <v>838.35222999999996</v>
      </c>
      <c r="M10" s="18">
        <f>IF([1]Period_3!S8="", NA(), [1]Period_3!S8)</f>
        <v>3231</v>
      </c>
      <c r="N10" s="18">
        <f>IF([1]Period_3!T8="", NA(), [1]Period_3!T8)</f>
        <v>52</v>
      </c>
      <c r="O10" s="35">
        <f>IF([1]Period_3!V8="", NA(), [1]Period_3!V8)</f>
        <v>2321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f>IF([1]Period_3!Q9="", NA(), [1]Period_3!Q9)</f>
        <v>3178</v>
      </c>
      <c r="L11" s="18">
        <f>IF([1]Period_3!R9="", NA(), [1]Period_3!R9)</f>
        <v>712.78150000000005</v>
      </c>
      <c r="M11" s="18">
        <f>IF([1]Period_3!S9="", NA(), [1]Period_3!S9)</f>
        <v>2985</v>
      </c>
      <c r="N11" s="18">
        <f>IF([1]Period_3!T9="", NA(), [1]Period_3!T9)</f>
        <v>48</v>
      </c>
      <c r="O11" s="35">
        <f>IF([1]Period_3!V9="", NA(), [1]Period_3!V9)</f>
        <v>2125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f>IF([1]Period_3!Q10="", NA(), [1]Period_3!Q10)</f>
        <v>2629</v>
      </c>
      <c r="L12" s="18">
        <f>IF([1]Period_3!R10="", NA(), [1]Period_3!R10)</f>
        <v>654.91063999999994</v>
      </c>
      <c r="M12" s="18">
        <f>IF([1]Period_3!S10="", NA(), [1]Period_3!S10)</f>
        <v>2081</v>
      </c>
      <c r="N12" s="18">
        <f>IF([1]Period_3!T10="", NA(), [1]Period_3!T10)</f>
        <v>41</v>
      </c>
      <c r="O12" s="35">
        <f>IF([1]Period_3!V10="", NA(), [1]Period_3!V10)</f>
        <v>1675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f>IF([1]Period_3!Q11="", NA(), [1]Period_3!Q11)</f>
        <v>1994</v>
      </c>
      <c r="L13" s="18">
        <f>IF([1]Period_3!R11="", NA(), [1]Period_3!R11)</f>
        <v>502.97145</v>
      </c>
      <c r="M13" s="18">
        <f>IF([1]Period_3!S11="", NA(), [1]Period_3!S11)</f>
        <v>1804</v>
      </c>
      <c r="N13" s="18">
        <f>IF([1]Period_3!T11="", NA(), [1]Period_3!T11)</f>
        <v>36</v>
      </c>
      <c r="O13" s="35">
        <f>IF([1]Period_3!V11="", NA(), [1]Period_3!V11)</f>
        <v>1183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IF([1]Period_3!Q12="", NA(), [1]Period_3!Q12)</f>
        <v>1410</v>
      </c>
      <c r="L14" s="18">
        <f>IF([1]Period_3!R12="", NA(), [1]Period_3!R12)</f>
        <v>458.47057999999998</v>
      </c>
      <c r="M14" s="18">
        <f>IF([1]Period_3!S12="", NA(), [1]Period_3!S12)</f>
        <v>1527</v>
      </c>
      <c r="N14" s="18">
        <f>IF([1]Period_3!T12="", NA(), [1]Period_3!T12)</f>
        <v>27</v>
      </c>
      <c r="O14" s="35">
        <f>IF([1]Period_3!V12="", NA(), [1]Period_3!V12)</f>
        <v>945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16623</v>
      </c>
      <c r="E15" s="32">
        <f t="shared" ref="E15:H15" si="2">MAX(L5:L35)</f>
        <v>19716.585699997999</v>
      </c>
      <c r="F15" s="32">
        <f t="shared" si="2"/>
        <v>9854</v>
      </c>
      <c r="G15" s="32">
        <f t="shared" si="2"/>
        <v>197</v>
      </c>
      <c r="H15" s="33">
        <f t="shared" si="2"/>
        <v>6718</v>
      </c>
      <c r="I15" s="1">
        <v>11</v>
      </c>
      <c r="J15" s="43">
        <v>1</v>
      </c>
      <c r="K15" s="34">
        <f>IF([1]Period_3!Q13="", NA(), [1]Period_3!Q13)</f>
        <v>696</v>
      </c>
      <c r="L15" s="18">
        <f>IF([1]Period_3!R13="", NA(), [1]Period_3!R13)</f>
        <v>263.27490999999998</v>
      </c>
      <c r="M15" s="18">
        <f>IF([1]Period_3!S13="", NA(), [1]Period_3!S13)</f>
        <v>1274</v>
      </c>
      <c r="N15" s="18">
        <f>IF([1]Period_3!T13="", NA(), [1]Period_3!T13)</f>
        <v>22</v>
      </c>
      <c r="O15" s="35">
        <f>IF([1]Period_3!V13="", NA(), [1]Period_3!V13)</f>
        <v>788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10907.599999999997</v>
      </c>
      <c r="E16" s="18">
        <f t="shared" ref="E16:H16" si="3">PERCENTILE(L5:L35, 0.95)</f>
        <v>2794.8299139999981</v>
      </c>
      <c r="F16" s="18">
        <f t="shared" si="3"/>
        <v>6204.9999999999991</v>
      </c>
      <c r="G16" s="18">
        <f t="shared" si="3"/>
        <v>82.599999999999966</v>
      </c>
      <c r="H16" s="35">
        <f t="shared" si="3"/>
        <v>4315.5999999999985</v>
      </c>
      <c r="I16" s="1">
        <v>12</v>
      </c>
      <c r="J16" s="43">
        <v>1</v>
      </c>
      <c r="K16" s="34">
        <f>IF([1]Period_3!Q14="", NA(), [1]Period_3!Q14)</f>
        <v>-583</v>
      </c>
      <c r="L16" s="18">
        <f>IF([1]Period_3!R14="", NA(), [1]Period_3!R14)</f>
        <v>133.39016000000001</v>
      </c>
      <c r="M16" s="18">
        <f>IF([1]Period_3!S14="", NA(), [1]Period_3!S14)</f>
        <v>924</v>
      </c>
      <c r="N16" s="18">
        <f>IF([1]Period_3!T14="", NA(), [1]Period_3!T14)</f>
        <v>14</v>
      </c>
      <c r="O16" s="35">
        <f>IF([1]Period_3!V14="", NA(), [1]Period_3!V14)</f>
        <v>586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2766.25</v>
      </c>
      <c r="E17" s="18">
        <f t="shared" ref="E17:H17" si="4">PERCENTILE(L5:L35, 0.75)</f>
        <v>669.37835499999994</v>
      </c>
      <c r="F17" s="18">
        <f t="shared" si="4"/>
        <v>2307</v>
      </c>
      <c r="G17" s="18">
        <f t="shared" si="4"/>
        <v>42.75</v>
      </c>
      <c r="H17" s="35">
        <f t="shared" si="4"/>
        <v>1787.5</v>
      </c>
      <c r="I17" s="1">
        <v>13</v>
      </c>
      <c r="J17" s="43">
        <v>1</v>
      </c>
      <c r="K17" s="34">
        <f>IF([1]Period_3!Q15="", NA(), [1]Period_3!Q15)</f>
        <v>-1080</v>
      </c>
      <c r="L17" s="18">
        <f>IF([1]Period_3!R15="", NA(), [1]Period_3!R15)</f>
        <v>-97.716740000000001</v>
      </c>
      <c r="M17" s="18">
        <f>IF([1]Period_3!S15="", NA(), [1]Period_3!S15)</f>
        <v>731</v>
      </c>
      <c r="N17" s="18">
        <f>IF([1]Period_3!T15="", NA(), [1]Period_3!T15)</f>
        <v>8</v>
      </c>
      <c r="O17" s="35">
        <f>IF([1]Period_3!V15="", NA(), [1]Period_3!V15)</f>
        <v>435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-2083</v>
      </c>
      <c r="E18" s="18">
        <f t="shared" ref="E18:H18" si="5">PERCENTILE(L5:L35, 0.5)</f>
        <v>-251.65574500000002</v>
      </c>
      <c r="F18" s="18">
        <f t="shared" si="5"/>
        <v>404.5</v>
      </c>
      <c r="G18" s="18">
        <f t="shared" si="5"/>
        <v>-82</v>
      </c>
      <c r="H18" s="35">
        <f t="shared" si="5"/>
        <v>260.5</v>
      </c>
      <c r="I18" s="1">
        <v>14</v>
      </c>
      <c r="J18" s="43">
        <v>1</v>
      </c>
      <c r="K18" s="34">
        <f>IF([1]Period_3!Q16="", NA(), [1]Period_3!Q16)</f>
        <v>-1776</v>
      </c>
      <c r="L18" s="18">
        <f>IF([1]Period_3!R16="", NA(), [1]Period_3!R16)</f>
        <v>-205.16747000000001</v>
      </c>
      <c r="M18" s="18">
        <f>IF([1]Period_3!S16="", NA(), [1]Period_3!S16)</f>
        <v>468</v>
      </c>
      <c r="N18" s="18">
        <f>IF([1]Period_3!T16="", NA(), [1]Period_3!T16)</f>
        <v>2</v>
      </c>
      <c r="O18" s="35">
        <f>IF([1]Period_3!V16="", NA(), [1]Period_3!V16)</f>
        <v>307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-6807.5</v>
      </c>
      <c r="E19" s="18">
        <f t="shared" ref="E19:H19" si="6">PERCENTILE(L5:L35, 0.25)</f>
        <v>-1248.5459575</v>
      </c>
      <c r="F19" s="18">
        <f t="shared" si="6"/>
        <v>-1099</v>
      </c>
      <c r="G19" s="18">
        <f t="shared" si="6"/>
        <v>-2497.75</v>
      </c>
      <c r="H19" s="35">
        <f t="shared" si="6"/>
        <v>-1277.75</v>
      </c>
      <c r="I19" s="1">
        <v>15</v>
      </c>
      <c r="J19" s="43">
        <v>1</v>
      </c>
      <c r="K19" s="34">
        <f>IF([1]Period_3!Q17="", NA(), [1]Period_3!Q17)</f>
        <v>-2390</v>
      </c>
      <c r="L19" s="18">
        <f>IF([1]Period_3!R17="", NA(), [1]Period_3!R17)</f>
        <v>-298.14402000000001</v>
      </c>
      <c r="M19" s="18">
        <f>IF([1]Period_3!S17="", NA(), [1]Period_3!S17)</f>
        <v>341</v>
      </c>
      <c r="N19" s="18">
        <f>IF([1]Period_3!T17="", NA(), [1]Period_3!T17)</f>
        <v>-166</v>
      </c>
      <c r="O19" s="35">
        <f>IF([1]Period_3!V17="", NA(), [1]Period_3!V17)</f>
        <v>214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-11053.7</v>
      </c>
      <c r="E20" s="18">
        <f t="shared" ref="E20:H20" si="7">PERCENTILE(L5:L35, 0.05)</f>
        <v>-1923.3061375</v>
      </c>
      <c r="F20" s="18">
        <f t="shared" si="7"/>
        <v>-3148.35</v>
      </c>
      <c r="G20" s="18">
        <f t="shared" si="7"/>
        <v>-7882.1</v>
      </c>
      <c r="H20" s="35">
        <f t="shared" si="7"/>
        <v>-2739.5</v>
      </c>
      <c r="I20" s="1">
        <v>16</v>
      </c>
      <c r="J20" s="43">
        <v>1</v>
      </c>
      <c r="K20" s="34">
        <f>IF([1]Period_3!Q18="", NA(), [1]Period_3!Q18)</f>
        <v>-3096</v>
      </c>
      <c r="L20" s="18">
        <f>IF([1]Period_3!R18="", NA(), [1]Period_3!R18)</f>
        <v>-494.30077999999997</v>
      </c>
      <c r="M20" s="18">
        <f>IF([1]Period_3!S18="", NA(), [1]Period_3!S18)</f>
        <v>153</v>
      </c>
      <c r="N20" s="18">
        <f>IF([1]Period_3!T18="", NA(), [1]Period_3!T18)</f>
        <v>-250</v>
      </c>
      <c r="O20" s="35">
        <f>IF([1]Period_3!V18="", NA(), [1]Period_3!V18)</f>
        <v>33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-19760</v>
      </c>
      <c r="E21" s="18">
        <f t="shared" ref="E21:H21" si="8">MIN(L5:L35)</f>
        <v>-11091.35349</v>
      </c>
      <c r="F21" s="18">
        <f t="shared" si="8"/>
        <v>-6256</v>
      </c>
      <c r="G21" s="18">
        <f t="shared" si="8"/>
        <v>-12396</v>
      </c>
      <c r="H21" s="35">
        <f t="shared" si="8"/>
        <v>-9517</v>
      </c>
      <c r="I21" s="1">
        <v>17</v>
      </c>
      <c r="J21" s="43">
        <v>1</v>
      </c>
      <c r="K21" s="34">
        <f>IF([1]Period_3!Q19="", NA(), [1]Period_3!Q19)</f>
        <v>-3882</v>
      </c>
      <c r="L21" s="18">
        <f>IF([1]Period_3!R19="", NA(), [1]Period_3!R19)</f>
        <v>-790.05485999999996</v>
      </c>
      <c r="M21" s="18">
        <f>IF([1]Period_3!S19="", NA(), [1]Period_3!S19)</f>
        <v>-19</v>
      </c>
      <c r="N21" s="18">
        <f>IF([1]Period_3!T19="", NA(), [1]Period_3!T19)</f>
        <v>-617</v>
      </c>
      <c r="O21" s="35">
        <f>IF([1]Period_3!V19="", NA(), [1]Period_3!V19)</f>
        <v>-154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-1579.5</v>
      </c>
      <c r="E22" s="32">
        <f>AVERAGE(L5:L35)</f>
        <v>134.62184892849999</v>
      </c>
      <c r="F22" s="32">
        <f>AVERAGE(M5:M35)</f>
        <v>917.57142857142856</v>
      </c>
      <c r="G22" s="32">
        <f>AVERAGE(N5:N35)</f>
        <v>-1888.6785714285713</v>
      </c>
      <c r="H22" s="33">
        <f>AVERAGE(O5:O35)</f>
        <v>185.53571428571428</v>
      </c>
      <c r="I22" s="1">
        <v>18</v>
      </c>
      <c r="J22" s="43">
        <v>1</v>
      </c>
      <c r="K22" s="34">
        <f>IF([1]Period_3!Q20="", NA(), [1]Period_3!Q20)</f>
        <v>-4328</v>
      </c>
      <c r="L22" s="18">
        <f>IF([1]Period_3!R20="", NA(), [1]Period_3!R20)</f>
        <v>-839.53269</v>
      </c>
      <c r="M22" s="18">
        <f>IF([1]Period_3!S20="", NA(), [1]Period_3!S20)</f>
        <v>-307</v>
      </c>
      <c r="N22" s="18">
        <f>IF([1]Period_3!T20="", NA(), [1]Period_3!T20)</f>
        <v>-844</v>
      </c>
      <c r="O22" s="35">
        <f>IF([1]Period_3!V20="", NA(), [1]Period_3!V20)</f>
        <v>-441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7794.2604120192427</v>
      </c>
      <c r="E23" s="18">
        <f>STDEV(L5:L35)</f>
        <v>4518.4572758102076</v>
      </c>
      <c r="F23" s="18">
        <f>STDEV(M5:M35)</f>
        <v>3321.2965833705657</v>
      </c>
      <c r="G23" s="18">
        <f>STDEV(N5:N35)</f>
        <v>3191.4414258041184</v>
      </c>
      <c r="H23" s="35">
        <f>STDEV(O5:O35)</f>
        <v>2947.3112854756391</v>
      </c>
      <c r="I23" s="1">
        <v>19</v>
      </c>
      <c r="J23" s="43">
        <v>1</v>
      </c>
      <c r="K23" s="34">
        <f>IF([1]Period_3!Q21="", NA(), [1]Period_3!Q21)</f>
        <v>-4816</v>
      </c>
      <c r="L23" s="18">
        <f>IF([1]Period_3!R21="", NA(), [1]Period_3!R21)</f>
        <v>-933.89819</v>
      </c>
      <c r="M23" s="18">
        <f>IF([1]Period_3!S21="", NA(), [1]Period_3!S21)</f>
        <v>-532</v>
      </c>
      <c r="N23" s="18">
        <f>IF([1]Period_3!T21="", NA(), [1]Period_3!T21)</f>
        <v>-1461</v>
      </c>
      <c r="O23" s="35">
        <f>IF([1]Period_3!V21="", NA(), [1]Period_3!V21)</f>
        <v>-694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0.39285714285714285</v>
      </c>
      <c r="E24" s="46">
        <f t="shared" ref="E24:H24" si="9">COUNTIF(L$5:L$35,"&gt;=0")/COUNTA(L$5:L$35)</f>
        <v>0.42857142857142855</v>
      </c>
      <c r="F24" s="46">
        <f t="shared" si="9"/>
        <v>0.5714285714285714</v>
      </c>
      <c r="G24" s="46">
        <f t="shared" si="9"/>
        <v>0.5</v>
      </c>
      <c r="H24" s="47">
        <f t="shared" si="9"/>
        <v>0.5714285714285714</v>
      </c>
      <c r="I24" s="1">
        <v>20</v>
      </c>
      <c r="J24" s="43">
        <v>1</v>
      </c>
      <c r="K24" s="34">
        <f>IF([1]Period_3!Q22="", NA(), [1]Period_3!Q22)</f>
        <v>-5497</v>
      </c>
      <c r="L24" s="18">
        <f>IF([1]Period_3!R22="", NA(), [1]Period_3!R22)</f>
        <v>-1025.7514699999999</v>
      </c>
      <c r="M24" s="18">
        <f>IF([1]Period_3!S22="", NA(), [1]Period_3!S22)</f>
        <v>-720</v>
      </c>
      <c r="N24" s="18">
        <f>IF([1]Period_3!T22="", NA(), [1]Period_3!T22)</f>
        <v>-1980</v>
      </c>
      <c r="O24" s="35">
        <f>IF([1]Period_3!V22="", NA(), [1]Period_3!V22)</f>
        <v>-951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0.60714285714285721</v>
      </c>
      <c r="E25" s="48">
        <f>1-E24</f>
        <v>0.5714285714285714</v>
      </c>
      <c r="F25" s="48">
        <f>1-F24</f>
        <v>0.4285714285714286</v>
      </c>
      <c r="G25" s="48">
        <f>1-G24</f>
        <v>0.5</v>
      </c>
      <c r="H25" s="49">
        <f>1-H24</f>
        <v>0.4285714285714286</v>
      </c>
      <c r="I25" s="1">
        <v>21</v>
      </c>
      <c r="J25" s="43">
        <v>1</v>
      </c>
      <c r="K25" s="34">
        <f>IF([1]Period_3!Q23="", NA(), [1]Period_3!Q23)</f>
        <v>-6545</v>
      </c>
      <c r="L25" s="18">
        <f>IF([1]Period_3!R23="", NA(), [1]Period_3!R23)</f>
        <v>-1218.6862699999999</v>
      </c>
      <c r="M25" s="18">
        <f>IF([1]Period_3!S23="", NA(), [1]Period_3!S23)</f>
        <v>-1047</v>
      </c>
      <c r="N25" s="18">
        <f>IF([1]Period_3!T23="", NA(), [1]Period_3!T23)</f>
        <v>-2355</v>
      </c>
      <c r="O25" s="35">
        <f>IF([1]Period_3!V23="", NA(), [1]Period_3!V23)</f>
        <v>-1202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-2083</v>
      </c>
      <c r="E26" s="56">
        <f>MEDIAN(L5:L35)</f>
        <v>-251.65574500000002</v>
      </c>
      <c r="F26" s="56">
        <f>MEDIAN(M5:M35)</f>
        <v>404.5</v>
      </c>
      <c r="G26" s="56">
        <f>MEDIAN(N5:N35)</f>
        <v>-82</v>
      </c>
      <c r="H26" s="56">
        <f>MEDIAN(O5:O35)</f>
        <v>260.5</v>
      </c>
      <c r="I26" s="1">
        <v>22</v>
      </c>
      <c r="J26" s="43">
        <v>1</v>
      </c>
      <c r="K26" s="34">
        <f>IF([1]Period_3!Q24="", NA(), [1]Period_3!Q24)</f>
        <v>-7595</v>
      </c>
      <c r="L26" s="18">
        <f>IF([1]Period_3!R24="", NA(), [1]Period_3!R24)</f>
        <v>-1338.1250199999999</v>
      </c>
      <c r="M26" s="18">
        <f>IF([1]Period_3!S24="", NA(), [1]Period_3!S24)</f>
        <v>-1255</v>
      </c>
      <c r="N26" s="18">
        <f>IF([1]Period_3!T24="", NA(), [1]Period_3!T24)</f>
        <v>-2926</v>
      </c>
      <c r="O26" s="35">
        <f>IF([1]Period_3!V24="", NA(), [1]Period_3!V24)</f>
        <v>-1505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f>IF([1]Period_3!Q25="", NA(), [1]Period_3!Q25)</f>
        <v>-8427</v>
      </c>
      <c r="L27" s="18">
        <f>IF([1]Period_3!R25="", NA(), [1]Period_3!R25)</f>
        <v>-1447.9680599999999</v>
      </c>
      <c r="M27" s="18">
        <f>IF([1]Period_3!S25="", NA(), [1]Period_3!S25)</f>
        <v>-1432</v>
      </c>
      <c r="N27" s="18">
        <f>IF([1]Period_3!T25="", NA(), [1]Period_3!T25)</f>
        <v>-3886</v>
      </c>
      <c r="O27" s="35">
        <f>IF([1]Period_3!V25="", NA(), [1]Period_3!V25)</f>
        <v>-1792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IF([1]Period_3!Q26="", NA(), [1]Period_3!Q26)</f>
        <v>-8960</v>
      </c>
      <c r="L28" s="18">
        <f>IF([1]Period_3!R26="", NA(), [1]Period_3!R26)</f>
        <v>-1548.8876600000001</v>
      </c>
      <c r="M28" s="18">
        <f>IF([1]Period_3!S26="", NA(), [1]Period_3!S26)</f>
        <v>-1664</v>
      </c>
      <c r="N28" s="18">
        <f>IF([1]Period_3!T26="", NA(), [1]Period_3!T26)</f>
        <v>-4827</v>
      </c>
      <c r="O28" s="35">
        <f>IF([1]Period_3!V26="", NA(), [1]Period_3!V26)</f>
        <v>-2101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f>IF([1]Period_3!Q27="", NA(), [1]Period_3!Q27)</f>
        <v>-9408</v>
      </c>
      <c r="L29" s="18">
        <f>IF([1]Period_3!R27="", NA(), [1]Period_3!R27)</f>
        <v>-1635.01223</v>
      </c>
      <c r="M29" s="18">
        <f>IF([1]Period_3!S27="", NA(), [1]Period_3!S27)</f>
        <v>-2049</v>
      </c>
      <c r="N29" s="18">
        <f>IF([1]Period_3!T27="", NA(), [1]Period_3!T27)</f>
        <v>-6375</v>
      </c>
      <c r="O29" s="35">
        <f>IF([1]Period_3!V27="", NA(), [1]Period_3!V27)</f>
        <v>-2293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f>IF([1]Period_3!Q28="", NA(), [1]Period_3!Q28)</f>
        <v>-10210</v>
      </c>
      <c r="L30" s="18">
        <f>IF([1]Period_3!R28="", NA(), [1]Period_3!R28)</f>
        <v>-1804.09006</v>
      </c>
      <c r="M30" s="18">
        <f>IF([1]Period_3!S28="", NA(), [1]Period_3!S28)</f>
        <v>-2915</v>
      </c>
      <c r="N30" s="18">
        <f>IF([1]Period_3!T28="", NA(), [1]Period_3!T28)</f>
        <v>-7353</v>
      </c>
      <c r="O30" s="35">
        <f>IF([1]Period_3!V28="", NA(), [1]Period_3!V28)</f>
        <v>-2525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34">
        <f>IF([1]Period_3!Q29="", NA(), [1]Period_3!Q29)</f>
        <v>-11508</v>
      </c>
      <c r="L31" s="18">
        <f>IF([1]Period_3!R29="", NA(), [1]Period_3!R29)</f>
        <v>-1987.4994099999999</v>
      </c>
      <c r="M31" s="18">
        <f>IF([1]Period_3!S29="", NA(), [1]Period_3!S29)</f>
        <v>-3274</v>
      </c>
      <c r="N31" s="18">
        <f>IF([1]Period_3!T29="", NA(), [1]Period_3!T29)</f>
        <v>-8167</v>
      </c>
      <c r="O31" s="35">
        <f>IF([1]Period_3!V29="", NA(), [1]Period_3!V29)</f>
        <v>-2855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34">
        <f>IF([1]Period_3!Q30="", NA(), [1]Period_3!Q30)</f>
        <v>-19760</v>
      </c>
      <c r="L32" s="18">
        <f>IF([1]Period_3!R30="", NA(), [1]Period_3!R30)</f>
        <v>-11091.35349</v>
      </c>
      <c r="M32" s="18">
        <f>IF([1]Period_3!S30="", NA(), [1]Period_3!S30)</f>
        <v>-6256</v>
      </c>
      <c r="N32" s="18">
        <f>IF([1]Period_3!T30="", NA(), [1]Period_3!T30)</f>
        <v>-12396</v>
      </c>
      <c r="O32" s="35">
        <f>IF([1]Period_3!V30="", NA(), [1]Period_3!V30)</f>
        <v>-9517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/>
      <c r="K33" s="34"/>
      <c r="L33" s="18"/>
      <c r="M33" s="18"/>
      <c r="N33" s="18"/>
      <c r="O33" s="35"/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/>
      <c r="K34" s="34"/>
      <c r="L34" s="18"/>
      <c r="M34" s="18"/>
      <c r="N34" s="18"/>
      <c r="O34" s="35"/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I35" s="1">
        <v>31</v>
      </c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PROJECT-21-29055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http://sharedocs/sites/so/gso/_layouts/15/DocIdRedir.aspx?ID=PROJECT-21-29055</Url>
      <Description>PROJECT-21-29055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Props1.xml><?xml version="1.0" encoding="utf-8"?>
<ds:datastoreItem xmlns:ds="http://schemas.openxmlformats.org/officeDocument/2006/customXml" ds:itemID="{B3C14EAF-A694-45F4-918C-C95675FA3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C460374B-0EC7-454F-A3EE-8E4ED2B8DFBB}">
  <ds:schemaRefs>
    <ds:schemaRef ds:uri="http://purl.org/dc/dcmitype/"/>
    <ds:schemaRef ds:uri="http://schemas.microsoft.com/office/2006/metadata/properties"/>
    <ds:schemaRef ds:uri="a14523ce-dede-483e-883a-2d83261080bd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16 Published MOS estimates</vt:lpstr>
      <vt:lpstr>JAN 17 Published MOS estimates</vt:lpstr>
      <vt:lpstr>FEB 17 Published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MOS_Estimates_Dec_2016-Feb_2017-Supporting_Data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2016-11-04T02:30:04Z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53919674-2666-4541-87e4-8d85fa7d06e6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