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7/June 2017 to August 2017/"/>
    </mc:Choice>
  </mc:AlternateContent>
  <bookViews>
    <workbookView xWindow="120" yWindow="180" windowWidth="6030" windowHeight="5145"/>
  </bookViews>
  <sheets>
    <sheet name="Jun 17 Published MOS estimates" sheetId="4" r:id="rId1"/>
    <sheet name="Jul 17 Published MOS estimates" sheetId="8" r:id="rId2"/>
    <sheet name="Aug 17 Published MOS estimates" sheetId="6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O35" i="6" l="1"/>
  <c r="N35" i="6"/>
  <c r="M35" i="6"/>
  <c r="L35" i="6"/>
  <c r="K35" i="6"/>
  <c r="O34" i="6"/>
  <c r="N34" i="6"/>
  <c r="M34" i="6"/>
  <c r="L34" i="6"/>
  <c r="K34" i="6"/>
  <c r="O33" i="6"/>
  <c r="N33" i="6"/>
  <c r="M33" i="6"/>
  <c r="L33" i="6"/>
  <c r="K33" i="6"/>
  <c r="O32" i="6"/>
  <c r="N32" i="6"/>
  <c r="M32" i="6"/>
  <c r="L32" i="6"/>
  <c r="K32" i="6"/>
  <c r="O31" i="6"/>
  <c r="N31" i="6"/>
  <c r="M31" i="6"/>
  <c r="L31" i="6"/>
  <c r="K31" i="6"/>
  <c r="O30" i="6"/>
  <c r="N30" i="6"/>
  <c r="M30" i="6"/>
  <c r="L30" i="6"/>
  <c r="K30" i="6"/>
  <c r="O29" i="6"/>
  <c r="N29" i="6"/>
  <c r="M29" i="6"/>
  <c r="L29" i="6"/>
  <c r="K29" i="6"/>
  <c r="O28" i="6"/>
  <c r="N28" i="6"/>
  <c r="M28" i="6"/>
  <c r="L28" i="6"/>
  <c r="K28" i="6"/>
  <c r="O27" i="6"/>
  <c r="N27" i="6"/>
  <c r="M27" i="6"/>
  <c r="L27" i="6"/>
  <c r="K27" i="6"/>
  <c r="O26" i="6"/>
  <c r="N26" i="6"/>
  <c r="M26" i="6"/>
  <c r="L26" i="6"/>
  <c r="K26" i="6"/>
  <c r="O25" i="6"/>
  <c r="N25" i="6"/>
  <c r="M25" i="6"/>
  <c r="L25" i="6"/>
  <c r="K25" i="6"/>
  <c r="O24" i="6"/>
  <c r="N24" i="6"/>
  <c r="M24" i="6"/>
  <c r="L24" i="6"/>
  <c r="K24" i="6"/>
  <c r="O23" i="6"/>
  <c r="N23" i="6"/>
  <c r="M23" i="6"/>
  <c r="L23" i="6"/>
  <c r="K23" i="6"/>
  <c r="O22" i="6"/>
  <c r="N22" i="6"/>
  <c r="M22" i="6"/>
  <c r="L22" i="6"/>
  <c r="K22" i="6"/>
  <c r="O21" i="6"/>
  <c r="N21" i="6"/>
  <c r="M21" i="6"/>
  <c r="L21" i="6"/>
  <c r="K21" i="6"/>
  <c r="O20" i="6"/>
  <c r="N20" i="6"/>
  <c r="M20" i="6"/>
  <c r="L20" i="6"/>
  <c r="K20" i="6"/>
  <c r="O19" i="6"/>
  <c r="N19" i="6"/>
  <c r="M19" i="6"/>
  <c r="L19" i="6"/>
  <c r="K19" i="6"/>
  <c r="O18" i="6"/>
  <c r="N18" i="6"/>
  <c r="M18" i="6"/>
  <c r="L18" i="6"/>
  <c r="K18" i="6"/>
  <c r="O17" i="6"/>
  <c r="N17" i="6"/>
  <c r="M17" i="6"/>
  <c r="L17" i="6"/>
  <c r="K17" i="6"/>
  <c r="O16" i="6"/>
  <c r="N16" i="6"/>
  <c r="M16" i="6"/>
  <c r="L16" i="6"/>
  <c r="K16" i="6"/>
  <c r="O15" i="6"/>
  <c r="N15" i="6"/>
  <c r="M15" i="6"/>
  <c r="L15" i="6"/>
  <c r="K15" i="6"/>
  <c r="O14" i="6"/>
  <c r="N14" i="6"/>
  <c r="M14" i="6"/>
  <c r="L14" i="6"/>
  <c r="K14" i="6"/>
  <c r="O13" i="6"/>
  <c r="N13" i="6"/>
  <c r="M13" i="6"/>
  <c r="L13" i="6"/>
  <c r="K13" i="6"/>
  <c r="O12" i="6"/>
  <c r="N12" i="6"/>
  <c r="M12" i="6"/>
  <c r="L12" i="6"/>
  <c r="K12" i="6"/>
  <c r="O11" i="6"/>
  <c r="N11" i="6"/>
  <c r="M11" i="6"/>
  <c r="L11" i="6"/>
  <c r="K11" i="6"/>
  <c r="O10" i="6"/>
  <c r="N10" i="6"/>
  <c r="M10" i="6"/>
  <c r="L10" i="6"/>
  <c r="K10" i="6"/>
  <c r="O9" i="6"/>
  <c r="N9" i="6"/>
  <c r="M9" i="6"/>
  <c r="L9" i="6"/>
  <c r="K9" i="6"/>
  <c r="O8" i="6"/>
  <c r="N8" i="6"/>
  <c r="M8" i="6"/>
  <c r="L8" i="6"/>
  <c r="K8" i="6"/>
  <c r="O7" i="6"/>
  <c r="N7" i="6"/>
  <c r="M7" i="6"/>
  <c r="L7" i="6"/>
  <c r="K7" i="6"/>
  <c r="O6" i="6"/>
  <c r="N6" i="6"/>
  <c r="M6" i="6"/>
  <c r="L6" i="6"/>
  <c r="K6" i="6"/>
  <c r="O5" i="6"/>
  <c r="N5" i="6"/>
  <c r="M5" i="6"/>
  <c r="L5" i="6"/>
  <c r="K5" i="6"/>
  <c r="O35" i="8"/>
  <c r="N35" i="8"/>
  <c r="M35" i="8"/>
  <c r="L35" i="8"/>
  <c r="K35" i="8"/>
  <c r="O34" i="8"/>
  <c r="N34" i="8"/>
  <c r="M34" i="8"/>
  <c r="L34" i="8"/>
  <c r="K34" i="8"/>
  <c r="O33" i="8"/>
  <c r="N33" i="8"/>
  <c r="M33" i="8"/>
  <c r="L33" i="8"/>
  <c r="K33" i="8"/>
  <c r="O32" i="8"/>
  <c r="N32" i="8"/>
  <c r="M32" i="8"/>
  <c r="L32" i="8"/>
  <c r="K32" i="8"/>
  <c r="O31" i="8"/>
  <c r="N31" i="8"/>
  <c r="M31" i="8"/>
  <c r="L31" i="8"/>
  <c r="K31" i="8"/>
  <c r="O30" i="8"/>
  <c r="N30" i="8"/>
  <c r="M30" i="8"/>
  <c r="L30" i="8"/>
  <c r="K30" i="8"/>
  <c r="O29" i="8"/>
  <c r="N29" i="8"/>
  <c r="M29" i="8"/>
  <c r="L29" i="8"/>
  <c r="K29" i="8"/>
  <c r="O28" i="8"/>
  <c r="N28" i="8"/>
  <c r="M28" i="8"/>
  <c r="L28" i="8"/>
  <c r="K28" i="8"/>
  <c r="O27" i="8"/>
  <c r="N27" i="8"/>
  <c r="M27" i="8"/>
  <c r="L27" i="8"/>
  <c r="K27" i="8"/>
  <c r="O26" i="8"/>
  <c r="N26" i="8"/>
  <c r="M26" i="8"/>
  <c r="L26" i="8"/>
  <c r="K26" i="8"/>
  <c r="O25" i="8"/>
  <c r="N25" i="8"/>
  <c r="M25" i="8"/>
  <c r="L25" i="8"/>
  <c r="K25" i="8"/>
  <c r="O24" i="8"/>
  <c r="N24" i="8"/>
  <c r="M24" i="8"/>
  <c r="L24" i="8"/>
  <c r="K24" i="8"/>
  <c r="O23" i="8"/>
  <c r="N23" i="8"/>
  <c r="M23" i="8"/>
  <c r="L23" i="8"/>
  <c r="K23" i="8"/>
  <c r="O22" i="8"/>
  <c r="N22" i="8"/>
  <c r="M22" i="8"/>
  <c r="L22" i="8"/>
  <c r="K22" i="8"/>
  <c r="O21" i="8"/>
  <c r="N21" i="8"/>
  <c r="M21" i="8"/>
  <c r="L21" i="8"/>
  <c r="K21" i="8"/>
  <c r="O20" i="8"/>
  <c r="N20" i="8"/>
  <c r="M20" i="8"/>
  <c r="L20" i="8"/>
  <c r="K20" i="8"/>
  <c r="O19" i="8"/>
  <c r="N19" i="8"/>
  <c r="M19" i="8"/>
  <c r="L19" i="8"/>
  <c r="K19" i="8"/>
  <c r="O18" i="8"/>
  <c r="N18" i="8"/>
  <c r="M18" i="8"/>
  <c r="L18" i="8"/>
  <c r="K18" i="8"/>
  <c r="O17" i="8"/>
  <c r="N17" i="8"/>
  <c r="M17" i="8"/>
  <c r="L17" i="8"/>
  <c r="K17" i="8"/>
  <c r="O16" i="8"/>
  <c r="N16" i="8"/>
  <c r="M16" i="8"/>
  <c r="L16" i="8"/>
  <c r="K16" i="8"/>
  <c r="O15" i="8"/>
  <c r="N15" i="8"/>
  <c r="M15" i="8"/>
  <c r="L15" i="8"/>
  <c r="K15" i="8"/>
  <c r="O14" i="8"/>
  <c r="N14" i="8"/>
  <c r="M14" i="8"/>
  <c r="L14" i="8"/>
  <c r="K14" i="8"/>
  <c r="O13" i="8"/>
  <c r="N13" i="8"/>
  <c r="M13" i="8"/>
  <c r="L13" i="8"/>
  <c r="K13" i="8"/>
  <c r="O12" i="8"/>
  <c r="N12" i="8"/>
  <c r="M12" i="8"/>
  <c r="L12" i="8"/>
  <c r="K12" i="8"/>
  <c r="O11" i="8"/>
  <c r="N11" i="8"/>
  <c r="M11" i="8"/>
  <c r="L11" i="8"/>
  <c r="K11" i="8"/>
  <c r="O10" i="8"/>
  <c r="N10" i="8"/>
  <c r="M10" i="8"/>
  <c r="L10" i="8"/>
  <c r="K10" i="8"/>
  <c r="O9" i="8"/>
  <c r="N9" i="8"/>
  <c r="M9" i="8"/>
  <c r="L9" i="8"/>
  <c r="K9" i="8"/>
  <c r="O8" i="8"/>
  <c r="N8" i="8"/>
  <c r="M8" i="8"/>
  <c r="L8" i="8"/>
  <c r="K8" i="8"/>
  <c r="O7" i="8"/>
  <c r="N7" i="8"/>
  <c r="M7" i="8"/>
  <c r="L7" i="8"/>
  <c r="K7" i="8"/>
  <c r="O6" i="8"/>
  <c r="N6" i="8"/>
  <c r="M6" i="8"/>
  <c r="L6" i="8"/>
  <c r="K6" i="8"/>
  <c r="O5" i="8"/>
  <c r="N5" i="8"/>
  <c r="M5" i="8"/>
  <c r="L5" i="8"/>
  <c r="K5" i="8"/>
  <c r="O34" i="4"/>
  <c r="N34" i="4"/>
  <c r="M34" i="4"/>
  <c r="L34" i="4"/>
  <c r="K34" i="4"/>
  <c r="O33" i="4"/>
  <c r="N33" i="4"/>
  <c r="M33" i="4"/>
  <c r="L33" i="4"/>
  <c r="K33" i="4"/>
  <c r="O32" i="4"/>
  <c r="N32" i="4"/>
  <c r="M32" i="4"/>
  <c r="L32" i="4"/>
  <c r="K32" i="4"/>
  <c r="O31" i="4"/>
  <c r="N31" i="4"/>
  <c r="M31" i="4"/>
  <c r="L31" i="4"/>
  <c r="K31" i="4"/>
  <c r="O30" i="4"/>
  <c r="N30" i="4"/>
  <c r="M30" i="4"/>
  <c r="L30" i="4"/>
  <c r="K30" i="4"/>
  <c r="O29" i="4"/>
  <c r="N29" i="4"/>
  <c r="M29" i="4"/>
  <c r="L29" i="4"/>
  <c r="K29" i="4"/>
  <c r="O28" i="4"/>
  <c r="N28" i="4"/>
  <c r="M28" i="4"/>
  <c r="L28" i="4"/>
  <c r="K28" i="4"/>
  <c r="O27" i="4"/>
  <c r="N27" i="4"/>
  <c r="M27" i="4"/>
  <c r="L27" i="4"/>
  <c r="K27" i="4"/>
  <c r="O26" i="4"/>
  <c r="N26" i="4"/>
  <c r="M26" i="4"/>
  <c r="L26" i="4"/>
  <c r="K26" i="4"/>
  <c r="O25" i="4"/>
  <c r="N25" i="4"/>
  <c r="M25" i="4"/>
  <c r="L25" i="4"/>
  <c r="K25" i="4"/>
  <c r="O24" i="4"/>
  <c r="N24" i="4"/>
  <c r="M24" i="4"/>
  <c r="L24" i="4"/>
  <c r="K24" i="4"/>
  <c r="O23" i="4"/>
  <c r="N23" i="4"/>
  <c r="M23" i="4"/>
  <c r="L23" i="4"/>
  <c r="K23" i="4"/>
  <c r="O22" i="4"/>
  <c r="N22" i="4"/>
  <c r="M22" i="4"/>
  <c r="L22" i="4"/>
  <c r="K22" i="4"/>
  <c r="O21" i="4"/>
  <c r="N21" i="4"/>
  <c r="M21" i="4"/>
  <c r="L21" i="4"/>
  <c r="K21" i="4"/>
  <c r="O20" i="4"/>
  <c r="N20" i="4"/>
  <c r="M20" i="4"/>
  <c r="L20" i="4"/>
  <c r="K20" i="4"/>
  <c r="O19" i="4"/>
  <c r="N19" i="4"/>
  <c r="M19" i="4"/>
  <c r="L19" i="4"/>
  <c r="K19" i="4"/>
  <c r="O18" i="4"/>
  <c r="N18" i="4"/>
  <c r="M18" i="4"/>
  <c r="L18" i="4"/>
  <c r="K18" i="4"/>
  <c r="O17" i="4"/>
  <c r="N17" i="4"/>
  <c r="M17" i="4"/>
  <c r="L17" i="4"/>
  <c r="K17" i="4"/>
  <c r="O16" i="4"/>
  <c r="N16" i="4"/>
  <c r="M16" i="4"/>
  <c r="L16" i="4"/>
  <c r="K16" i="4"/>
  <c r="O15" i="4"/>
  <c r="N15" i="4"/>
  <c r="M15" i="4"/>
  <c r="L15" i="4"/>
  <c r="K15" i="4"/>
  <c r="O14" i="4"/>
  <c r="N14" i="4"/>
  <c r="M14" i="4"/>
  <c r="L14" i="4"/>
  <c r="K14" i="4"/>
  <c r="O13" i="4"/>
  <c r="N13" i="4"/>
  <c r="M13" i="4"/>
  <c r="L13" i="4"/>
  <c r="K13" i="4"/>
  <c r="O12" i="4"/>
  <c r="N12" i="4"/>
  <c r="M12" i="4"/>
  <c r="L12" i="4"/>
  <c r="K12" i="4"/>
  <c r="O11" i="4"/>
  <c r="N11" i="4"/>
  <c r="M11" i="4"/>
  <c r="L11" i="4"/>
  <c r="K11" i="4"/>
  <c r="O10" i="4"/>
  <c r="N10" i="4"/>
  <c r="M10" i="4"/>
  <c r="L10" i="4"/>
  <c r="K10" i="4"/>
  <c r="O9" i="4"/>
  <c r="N9" i="4"/>
  <c r="M9" i="4"/>
  <c r="L9" i="4"/>
  <c r="K9" i="4"/>
  <c r="O8" i="4"/>
  <c r="N8" i="4"/>
  <c r="M8" i="4"/>
  <c r="L8" i="4"/>
  <c r="K8" i="4"/>
  <c r="O7" i="4"/>
  <c r="N7" i="4"/>
  <c r="M7" i="4"/>
  <c r="L7" i="4"/>
  <c r="K7" i="4"/>
  <c r="O6" i="4"/>
  <c r="N6" i="4"/>
  <c r="M6" i="4"/>
  <c r="L6" i="4"/>
  <c r="K6" i="4"/>
  <c r="O5" i="4"/>
  <c r="N5" i="4"/>
  <c r="M5" i="4"/>
  <c r="L5" i="4"/>
  <c r="K5" i="4"/>
  <c r="E24" i="8" l="1"/>
  <c r="D5" i="4"/>
  <c r="E5" i="4"/>
  <c r="F5" i="4"/>
  <c r="G5" i="4"/>
  <c r="H5" i="4"/>
  <c r="D6" i="4"/>
  <c r="E6" i="4"/>
  <c r="F6" i="4"/>
  <c r="G6" i="4"/>
  <c r="H6" i="4"/>
  <c r="D24" i="8" l="1"/>
  <c r="D24" i="6"/>
  <c r="E24" i="6"/>
  <c r="F24" i="6"/>
  <c r="G24" i="6"/>
  <c r="H24" i="6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6" i="8"/>
  <c r="G6" i="8"/>
  <c r="F6" i="8"/>
  <c r="E6" i="8"/>
  <c r="D6" i="8"/>
  <c r="H5" i="8"/>
  <c r="G5" i="8"/>
  <c r="F5" i="8"/>
  <c r="E5" i="8"/>
  <c r="D5" i="8"/>
  <c r="H25" i="6" l="1"/>
  <c r="G25" i="6"/>
  <c r="F25" i="6"/>
  <c r="E25" i="6"/>
  <c r="D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<sst xmlns="http://schemas.openxmlformats.org/spreadsheetml/2006/main" count="96" uniqueCount="25">
  <si>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</si>
  <si>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</si>
  <si>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</si>
  <si>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</si>
  <si>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</si>
  <si>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</si>
  <si>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</si>
  <si>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</si>
  <si>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</si>
  <si>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</si>
  <si>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</si>
  <si>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</si>
  <si>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</si>
  <si>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</si>
  <si>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</si>
  <si>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</si>
  <si>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</si>
  <si>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</si>
  <si>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</si>
  <si>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</si>
  <si>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</si>
  <si>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</si>
  <si>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Aug 2017</t>
  </si>
  <si>
    <t>MOS Period: July 2017</t>
  </si>
  <si>
    <t>MOS Period: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</si>
</sst>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'Jun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17 Published MOS estimates'!$D$19:$H$19</c:f>
              <c:numCache>
                <c:formatCode>#,##0</c:formatCode>
                <c:ptCount val="5"/>
                <c:pt idx="0">
                  <c:v>-8140.25</c:v>
                </c:pt>
                <c:pt idx="1">
                  <c:v>940.14855250000005</c:v>
                </c:pt>
                <c:pt idx="2">
                  <c:v>-464.5</c:v>
                </c:pt>
                <c:pt idx="3">
                  <c:v>-4615</c:v>
                </c:pt>
                <c:pt idx="4">
                  <c:v>-1946.5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17 Published MOS estimates'!$D$20:$H$20</c:f>
              <c:numCache>
                <c:formatCode>#,##0</c:formatCode>
                <c:ptCount val="5"/>
                <c:pt idx="0">
                  <c:v>-17480.7</c:v>
                </c:pt>
                <c:pt idx="1">
                  <c:v>-677.66318449999994</c:v>
                </c:pt>
                <c:pt idx="2">
                  <c:v>-3280.95</c:v>
                </c:pt>
                <c:pt idx="3">
                  <c:v>-9171.85</c:v>
                </c:pt>
                <c:pt idx="4">
                  <c:v>-4209.8999999999996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17 Published MOS estimates'!$D$21:$H$21</c:f>
              <c:numCache>
                <c:formatCode>#,##0</c:formatCode>
                <c:ptCount val="5"/>
                <c:pt idx="0">
                  <c:v>-34633</c:v>
                </c:pt>
                <c:pt idx="1">
                  <c:v>-2723.4848299999999</c:v>
                </c:pt>
                <c:pt idx="2">
                  <c:v>-7023</c:v>
                </c:pt>
                <c:pt idx="3">
                  <c:v>-21049</c:v>
                </c:pt>
                <c:pt idx="4">
                  <c:v>-12474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'Jun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17 Published MOS estimates'!$D$22:$H$22</c:f>
              <c:numCache>
                <c:formatCode>#,##0</c:formatCode>
                <c:ptCount val="5"/>
                <c:pt idx="0">
                  <c:v>-2451.2333333333331</c:v>
                </c:pt>
                <c:pt idx="1">
                  <c:v>2637.4724543333341</c:v>
                </c:pt>
                <c:pt idx="2">
                  <c:v>3209.3666666666668</c:v>
                </c:pt>
                <c:pt idx="3">
                  <c:v>-2767.9333333333334</c:v>
                </c:pt>
                <c:pt idx="4">
                  <c:v>-208.83333333333334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'Jun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17 Published MOS estimates'!$D$26:$H$26</c:f>
              <c:numCache>
                <c:formatCode>#,##0</c:formatCode>
                <c:ptCount val="5"/>
                <c:pt idx="0">
                  <c:v>-1652.5</c:v>
                </c:pt>
                <c:pt idx="1">
                  <c:v>2689.0508</c:v>
                </c:pt>
                <c:pt idx="2">
                  <c:v>1974.5</c:v>
                </c:pt>
                <c:pt idx="3">
                  <c:v>-92</c:v>
                </c:pt>
                <c:pt idx="4">
                  <c:v>-123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17 Published MOS estimates'!$D$15:$H$15</c:f>
              <c:numCache>
                <c:formatCode>#,##0</c:formatCode>
                <c:ptCount val="5"/>
                <c:pt idx="0">
                  <c:v>23466</c:v>
                </c:pt>
                <c:pt idx="1">
                  <c:v>7712.0197799999996</c:v>
                </c:pt>
                <c:pt idx="2">
                  <c:v>19734</c:v>
                </c:pt>
                <c:pt idx="3">
                  <c:v>147</c:v>
                </c:pt>
                <c:pt idx="4">
                  <c:v>7278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'Jun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17 Published MOS estimates'!$D$16:$H$16</c:f>
              <c:numCache>
                <c:formatCode>#,##0</c:formatCode>
                <c:ptCount val="5"/>
                <c:pt idx="0">
                  <c:v>10999.449999999988</c:v>
                </c:pt>
                <c:pt idx="1">
                  <c:v>6081.7427344999987</c:v>
                </c:pt>
                <c:pt idx="2">
                  <c:v>11407.249999999996</c:v>
                </c:pt>
                <c:pt idx="3">
                  <c:v>108.59999999999997</c:v>
                </c:pt>
                <c:pt idx="4">
                  <c:v>3952.7999999999965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'Jun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'Jun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'Jun 17 Published MOS estimates'!$D$17:$H$17</c:f>
              <c:numCache>
                <c:formatCode>#,##0</c:formatCode>
                <c:ptCount val="5"/>
                <c:pt idx="0">
                  <c:v>4360.25</c:v>
                </c:pt>
                <c:pt idx="1">
                  <c:v>4325.3485500000006</c:v>
                </c:pt>
                <c:pt idx="2">
                  <c:v>6481.5</c:v>
                </c:pt>
                <c:pt idx="3">
                  <c:v>38.5</c:v>
                </c:pt>
                <c:pt idx="4">
                  <c:v>1855.75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391473240"/>
        <c:axId val="391473632"/>
      </c:lineChart>
      <c:catAx>
        <c:axId val="39147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47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147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473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'Jun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'Jun 17 Published MOS estimates'!$K$5:$K$35</c:f>
              <c:numCache>
                <c:formatCode>#,##0</c:formatCode>
                <c:ptCount val="31"/>
                <c:pt idx="0">
                  <c:v>23466</c:v>
                </c:pt>
                <c:pt idx="1">
                  <c:v>12808</c:v>
                </c:pt>
                <c:pt idx="2">
                  <c:v>8789</c:v>
                </c:pt>
                <c:pt idx="3">
                  <c:v>7114</c:v>
                </c:pt>
                <c:pt idx="4">
                  <c:v>6758</c:v>
                </c:pt>
                <c:pt idx="5">
                  <c:v>5504</c:v>
                </c:pt>
                <c:pt idx="6">
                  <c:v>5015</c:v>
                </c:pt>
                <c:pt idx="7">
                  <c:v>4502</c:v>
                </c:pt>
                <c:pt idx="8">
                  <c:v>3935</c:v>
                </c:pt>
                <c:pt idx="9">
                  <c:v>2958</c:v>
                </c:pt>
                <c:pt idx="10">
                  <c:v>2171</c:v>
                </c:pt>
                <c:pt idx="11">
                  <c:v>1932</c:v>
                </c:pt>
                <c:pt idx="12">
                  <c:v>367</c:v>
                </c:pt>
                <c:pt idx="13">
                  <c:v>-525</c:v>
                </c:pt>
                <c:pt idx="14">
                  <c:v>-1073</c:v>
                </c:pt>
                <c:pt idx="15">
                  <c:v>-2232</c:v>
                </c:pt>
                <c:pt idx="16">
                  <c:v>-2717</c:v>
                </c:pt>
                <c:pt idx="17">
                  <c:v>-3321</c:v>
                </c:pt>
                <c:pt idx="18">
                  <c:v>-4796</c:v>
                </c:pt>
                <c:pt idx="19">
                  <c:v>-5840</c:v>
                </c:pt>
                <c:pt idx="20">
                  <c:v>-6619</c:v>
                </c:pt>
                <c:pt idx="21">
                  <c:v>-7331</c:v>
                </c:pt>
                <c:pt idx="22">
                  <c:v>-8410</c:v>
                </c:pt>
                <c:pt idx="23">
                  <c:v>-10089</c:v>
                </c:pt>
                <c:pt idx="24">
                  <c:v>-11415</c:v>
                </c:pt>
                <c:pt idx="25">
                  <c:v>-12122</c:v>
                </c:pt>
                <c:pt idx="26">
                  <c:v>-13251</c:v>
                </c:pt>
                <c:pt idx="27">
                  <c:v>-14844</c:v>
                </c:pt>
                <c:pt idx="28">
                  <c:v>-19638</c:v>
                </c:pt>
                <c:pt idx="29">
                  <c:v>-34633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'Jun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'Jun 17 Published MOS estimates'!$L$5:$L$35</c:f>
              <c:numCache>
                <c:formatCode>#,##0</c:formatCode>
                <c:ptCount val="31"/>
                <c:pt idx="0">
                  <c:v>7712.0197799999996</c:v>
                </c:pt>
                <c:pt idx="1">
                  <c:v>6328.3906100000004</c:v>
                </c:pt>
                <c:pt idx="2">
                  <c:v>5780.2842199999996</c:v>
                </c:pt>
                <c:pt idx="3">
                  <c:v>5390.3593899999996</c:v>
                </c:pt>
                <c:pt idx="4">
                  <c:v>4909.1489300000003</c:v>
                </c:pt>
                <c:pt idx="5">
                  <c:v>4804.67292</c:v>
                </c:pt>
                <c:pt idx="6">
                  <c:v>4626.8115699999998</c:v>
                </c:pt>
                <c:pt idx="7">
                  <c:v>4369.8127000000004</c:v>
                </c:pt>
                <c:pt idx="8">
                  <c:v>4191.9561000000003</c:v>
                </c:pt>
                <c:pt idx="9">
                  <c:v>3746.3262399999999</c:v>
                </c:pt>
                <c:pt idx="10">
                  <c:v>3623.0334600000001</c:v>
                </c:pt>
                <c:pt idx="11">
                  <c:v>3422.1191100000001</c:v>
                </c:pt>
                <c:pt idx="12">
                  <c:v>3148.69533</c:v>
                </c:pt>
                <c:pt idx="13">
                  <c:v>2978.2480999999998</c:v>
                </c:pt>
                <c:pt idx="14">
                  <c:v>2839.17778</c:v>
                </c:pt>
                <c:pt idx="15">
                  <c:v>2538.92382</c:v>
                </c:pt>
                <c:pt idx="16">
                  <c:v>2428.17238</c:v>
                </c:pt>
                <c:pt idx="17">
                  <c:v>2225.4726599999999</c:v>
                </c:pt>
                <c:pt idx="18">
                  <c:v>2051.23137</c:v>
                </c:pt>
                <c:pt idx="19">
                  <c:v>1851.49559</c:v>
                </c:pt>
                <c:pt idx="20">
                  <c:v>1659.1998100000001</c:v>
                </c:pt>
                <c:pt idx="21">
                  <c:v>1093.3364799999999</c:v>
                </c:pt>
                <c:pt idx="22">
                  <c:v>889.08591000000001</c:v>
                </c:pt>
                <c:pt idx="23">
                  <c:v>701.64844000000005</c:v>
                </c:pt>
                <c:pt idx="24">
                  <c:v>275.71345000000002</c:v>
                </c:pt>
                <c:pt idx="25">
                  <c:v>-44.853549999999998</c:v>
                </c:pt>
                <c:pt idx="26">
                  <c:v>-369.26704999999998</c:v>
                </c:pt>
                <c:pt idx="27">
                  <c:v>-502.93214999999998</c:v>
                </c:pt>
                <c:pt idx="28">
                  <c:v>-820.62494000000004</c:v>
                </c:pt>
                <c:pt idx="29">
                  <c:v>-2723.4848299999999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'Jun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'Jun 17 Published MOS estimates'!$M$5:$M$35</c:f>
              <c:numCache>
                <c:formatCode>#,##0</c:formatCode>
                <c:ptCount val="31"/>
                <c:pt idx="0">
                  <c:v>19734</c:v>
                </c:pt>
                <c:pt idx="1">
                  <c:v>11945</c:v>
                </c:pt>
                <c:pt idx="2">
                  <c:v>10750</c:v>
                </c:pt>
                <c:pt idx="3">
                  <c:v>9229</c:v>
                </c:pt>
                <c:pt idx="4">
                  <c:v>8687</c:v>
                </c:pt>
                <c:pt idx="5">
                  <c:v>7980</c:v>
                </c:pt>
                <c:pt idx="6">
                  <c:v>7785</c:v>
                </c:pt>
                <c:pt idx="7">
                  <c:v>6625</c:v>
                </c:pt>
                <c:pt idx="8">
                  <c:v>6051</c:v>
                </c:pt>
                <c:pt idx="9">
                  <c:v>5619</c:v>
                </c:pt>
                <c:pt idx="10">
                  <c:v>4400</c:v>
                </c:pt>
                <c:pt idx="11">
                  <c:v>4037</c:v>
                </c:pt>
                <c:pt idx="12">
                  <c:v>3351</c:v>
                </c:pt>
                <c:pt idx="13">
                  <c:v>2708</c:v>
                </c:pt>
                <c:pt idx="14">
                  <c:v>2119</c:v>
                </c:pt>
                <c:pt idx="15">
                  <c:v>1830</c:v>
                </c:pt>
                <c:pt idx="16">
                  <c:v>1567</c:v>
                </c:pt>
                <c:pt idx="17">
                  <c:v>1214</c:v>
                </c:pt>
                <c:pt idx="18">
                  <c:v>930</c:v>
                </c:pt>
                <c:pt idx="19">
                  <c:v>621</c:v>
                </c:pt>
                <c:pt idx="20">
                  <c:v>175</c:v>
                </c:pt>
                <c:pt idx="21">
                  <c:v>-124</c:v>
                </c:pt>
                <c:pt idx="22">
                  <c:v>-578</c:v>
                </c:pt>
                <c:pt idx="23">
                  <c:v>-998</c:v>
                </c:pt>
                <c:pt idx="24">
                  <c:v>-1355</c:v>
                </c:pt>
                <c:pt idx="25">
                  <c:v>-1895</c:v>
                </c:pt>
                <c:pt idx="26">
                  <c:v>-2568</c:v>
                </c:pt>
                <c:pt idx="27">
                  <c:v>-3133</c:v>
                </c:pt>
                <c:pt idx="28">
                  <c:v>-3402</c:v>
                </c:pt>
                <c:pt idx="29">
                  <c:v>-7023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'Jun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'Jun 17 Published MOS estimates'!$N$5:$N$35</c:f>
              <c:numCache>
                <c:formatCode>#,##0</c:formatCode>
                <c:ptCount val="31"/>
                <c:pt idx="0">
                  <c:v>147</c:v>
                </c:pt>
                <c:pt idx="1">
                  <c:v>114</c:v>
                </c:pt>
                <c:pt idx="2">
                  <c:v>102</c:v>
                </c:pt>
                <c:pt idx="3">
                  <c:v>86</c:v>
                </c:pt>
                <c:pt idx="4">
                  <c:v>64</c:v>
                </c:pt>
                <c:pt idx="5">
                  <c:v>54</c:v>
                </c:pt>
                <c:pt idx="6">
                  <c:v>45</c:v>
                </c:pt>
                <c:pt idx="7">
                  <c:v>41</c:v>
                </c:pt>
                <c:pt idx="8">
                  <c:v>31</c:v>
                </c:pt>
                <c:pt idx="9">
                  <c:v>26</c:v>
                </c:pt>
                <c:pt idx="10">
                  <c:v>24</c:v>
                </c:pt>
                <c:pt idx="11">
                  <c:v>18</c:v>
                </c:pt>
                <c:pt idx="12">
                  <c:v>13</c:v>
                </c:pt>
                <c:pt idx="13">
                  <c:v>7</c:v>
                </c:pt>
                <c:pt idx="14">
                  <c:v>-2</c:v>
                </c:pt>
                <c:pt idx="15">
                  <c:v>-182</c:v>
                </c:pt>
                <c:pt idx="16">
                  <c:v>-386</c:v>
                </c:pt>
                <c:pt idx="17">
                  <c:v>-867</c:v>
                </c:pt>
                <c:pt idx="18">
                  <c:v>-1544</c:v>
                </c:pt>
                <c:pt idx="19">
                  <c:v>-2474</c:v>
                </c:pt>
                <c:pt idx="20">
                  <c:v>-3382</c:v>
                </c:pt>
                <c:pt idx="21">
                  <c:v>-4300</c:v>
                </c:pt>
                <c:pt idx="22">
                  <c:v>-4720</c:v>
                </c:pt>
                <c:pt idx="23">
                  <c:v>-5454</c:v>
                </c:pt>
                <c:pt idx="24">
                  <c:v>-6335</c:v>
                </c:pt>
                <c:pt idx="25">
                  <c:v>-7205</c:v>
                </c:pt>
                <c:pt idx="26">
                  <c:v>-7689</c:v>
                </c:pt>
                <c:pt idx="27">
                  <c:v>-8497</c:v>
                </c:pt>
                <c:pt idx="28">
                  <c:v>-9724</c:v>
                </c:pt>
                <c:pt idx="29">
                  <c:v>-21049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'Jun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'Jun 17 Published MOS estimates'!$O$5:$O$35</c:f>
              <c:numCache>
                <c:formatCode>#,##0</c:formatCode>
                <c:ptCount val="31"/>
                <c:pt idx="0">
                  <c:v>7278</c:v>
                </c:pt>
                <c:pt idx="1">
                  <c:v>4473</c:v>
                </c:pt>
                <c:pt idx="2">
                  <c:v>3317</c:v>
                </c:pt>
                <c:pt idx="3">
                  <c:v>2975</c:v>
                </c:pt>
                <c:pt idx="4">
                  <c:v>2858</c:v>
                </c:pt>
                <c:pt idx="5">
                  <c:v>2475</c:v>
                </c:pt>
                <c:pt idx="6">
                  <c:v>2011</c:v>
                </c:pt>
                <c:pt idx="7">
                  <c:v>1931</c:v>
                </c:pt>
                <c:pt idx="8">
                  <c:v>1630</c:v>
                </c:pt>
                <c:pt idx="9">
                  <c:v>1395</c:v>
                </c:pt>
                <c:pt idx="10">
                  <c:v>1292</c:v>
                </c:pt>
                <c:pt idx="11">
                  <c:v>1164</c:v>
                </c:pt>
                <c:pt idx="12">
                  <c:v>706</c:v>
                </c:pt>
                <c:pt idx="13">
                  <c:v>404</c:v>
                </c:pt>
                <c:pt idx="14">
                  <c:v>57</c:v>
                </c:pt>
                <c:pt idx="15">
                  <c:v>-303</c:v>
                </c:pt>
                <c:pt idx="16">
                  <c:v>-400</c:v>
                </c:pt>
                <c:pt idx="17">
                  <c:v>-573</c:v>
                </c:pt>
                <c:pt idx="18">
                  <c:v>-793</c:v>
                </c:pt>
                <c:pt idx="19">
                  <c:v>-905</c:v>
                </c:pt>
                <c:pt idx="20">
                  <c:v>-1276</c:v>
                </c:pt>
                <c:pt idx="21">
                  <c:v>-1723</c:v>
                </c:pt>
                <c:pt idx="22">
                  <c:v>-2021</c:v>
                </c:pt>
                <c:pt idx="23">
                  <c:v>-2225</c:v>
                </c:pt>
                <c:pt idx="24">
                  <c:v>-2583</c:v>
                </c:pt>
                <c:pt idx="25">
                  <c:v>-2966</c:v>
                </c:pt>
                <c:pt idx="26">
                  <c:v>-3609</c:v>
                </c:pt>
                <c:pt idx="27">
                  <c:v>-3991</c:v>
                </c:pt>
                <c:pt idx="28">
                  <c:v>-4389</c:v>
                </c:pt>
                <c:pt idx="29">
                  <c:v>-12474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65408"/>
        <c:axId val="643365800"/>
      </c:lineChart>
      <c:catAx>
        <c:axId val="64336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36580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433658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365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'Jul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'Jul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17 Published MOS estimates'!$D$19:$H$19</c:f>
              <c:numCache>
                <c:formatCode>#,##0</c:formatCode>
                <c:ptCount val="5"/>
                <c:pt idx="0">
                  <c:v>-9022</c:v>
                </c:pt>
                <c:pt idx="1">
                  <c:v>437.23582999999996</c:v>
                </c:pt>
                <c:pt idx="2">
                  <c:v>-2391.5</c:v>
                </c:pt>
                <c:pt idx="3">
                  <c:v>-1902</c:v>
                </c:pt>
                <c:pt idx="4">
                  <c:v>-1586.5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17 Published MOS estimates'!$D$20:$H$20</c:f>
              <c:numCache>
                <c:formatCode>#,##0</c:formatCode>
                <c:ptCount val="5"/>
                <c:pt idx="0">
                  <c:v>-17471.5</c:v>
                </c:pt>
                <c:pt idx="1">
                  <c:v>-1774.3796299999999</c:v>
                </c:pt>
                <c:pt idx="2">
                  <c:v>-4943.5</c:v>
                </c:pt>
                <c:pt idx="3">
                  <c:v>-7174.5</c:v>
                </c:pt>
                <c:pt idx="4">
                  <c:v>-4319.5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17 Published MOS estimates'!$D$21:$H$21</c:f>
              <c:numCache>
                <c:formatCode>#,##0</c:formatCode>
                <c:ptCount val="5"/>
                <c:pt idx="0">
                  <c:v>-33198</c:v>
                </c:pt>
                <c:pt idx="1">
                  <c:v>-3461.94526</c:v>
                </c:pt>
                <c:pt idx="2">
                  <c:v>-9513</c:v>
                </c:pt>
                <c:pt idx="3">
                  <c:v>-15100</c:v>
                </c:pt>
                <c:pt idx="4">
                  <c:v>-11400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'Jul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17 Published MOS estimates'!$D$22:$H$22</c:f>
              <c:numCache>
                <c:formatCode>#,##0</c:formatCode>
                <c:ptCount val="5"/>
                <c:pt idx="0">
                  <c:v>-3769.3548387096776</c:v>
                </c:pt>
                <c:pt idx="1">
                  <c:v>1981.7243048387097</c:v>
                </c:pt>
                <c:pt idx="2">
                  <c:v>902.22580645161293</c:v>
                </c:pt>
                <c:pt idx="3">
                  <c:v>-1642.4193548387098</c:v>
                </c:pt>
                <c:pt idx="4">
                  <c:v>-529.70967741935488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'Jul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17 Published MOS estimates'!$D$26:$H$26</c:f>
              <c:numCache>
                <c:formatCode>#,##0</c:formatCode>
                <c:ptCount val="5"/>
                <c:pt idx="0">
                  <c:v>-3997</c:v>
                </c:pt>
                <c:pt idx="1">
                  <c:v>1587.27198</c:v>
                </c:pt>
                <c:pt idx="2">
                  <c:v>576</c:v>
                </c:pt>
                <c:pt idx="3">
                  <c:v>0</c:v>
                </c:pt>
                <c:pt idx="4">
                  <c:v>-386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17 Published MOS estimates'!$D$15:$H$15</c:f>
              <c:numCache>
                <c:formatCode>#,##0</c:formatCode>
                <c:ptCount val="5"/>
                <c:pt idx="0">
                  <c:v>19349</c:v>
                </c:pt>
                <c:pt idx="1">
                  <c:v>7160.9081900000001</c:v>
                </c:pt>
                <c:pt idx="2">
                  <c:v>13929</c:v>
                </c:pt>
                <c:pt idx="3">
                  <c:v>167</c:v>
                </c:pt>
                <c:pt idx="4">
                  <c:v>6314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'Jul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'Jul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17 Published MOS estimates'!$D$16:$H$16</c:f>
              <c:numCache>
                <c:formatCode>#,##0</c:formatCode>
                <c:ptCount val="5"/>
                <c:pt idx="0">
                  <c:v>11352</c:v>
                </c:pt>
                <c:pt idx="1">
                  <c:v>5926.6720100000002</c:v>
                </c:pt>
                <c:pt idx="2">
                  <c:v>9126.5</c:v>
                </c:pt>
                <c:pt idx="3">
                  <c:v>106</c:v>
                </c:pt>
                <c:pt idx="4">
                  <c:v>3433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'Jul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'Jul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'Jul 17 Published MOS estimates'!$D$17:$H$17</c:f>
              <c:numCache>
                <c:formatCode>#,##0</c:formatCode>
                <c:ptCount val="5"/>
                <c:pt idx="0">
                  <c:v>2791.5</c:v>
                </c:pt>
                <c:pt idx="1">
                  <c:v>3729.1979000000001</c:v>
                </c:pt>
                <c:pt idx="2">
                  <c:v>3352</c:v>
                </c:pt>
                <c:pt idx="3">
                  <c:v>42</c:v>
                </c:pt>
                <c:pt idx="4">
                  <c:v>1125.5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42872312"/>
        <c:axId val="642872704"/>
      </c:lineChart>
      <c:catAx>
        <c:axId val="64287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87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28727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872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'Jul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'Jul 17 Published MOS estimates'!$K$5:$K$35</c:f>
              <c:numCache>
                <c:formatCode>#,##0</c:formatCode>
                <c:ptCount val="31"/>
                <c:pt idx="0">
                  <c:v>19349</c:v>
                </c:pt>
                <c:pt idx="1">
                  <c:v>12186</c:v>
                </c:pt>
                <c:pt idx="2">
                  <c:v>10518</c:v>
                </c:pt>
                <c:pt idx="3">
                  <c:v>7073</c:v>
                </c:pt>
                <c:pt idx="4">
                  <c:v>5143</c:v>
                </c:pt>
                <c:pt idx="5">
                  <c:v>4239</c:v>
                </c:pt>
                <c:pt idx="6">
                  <c:v>3792</c:v>
                </c:pt>
                <c:pt idx="7">
                  <c:v>3355</c:v>
                </c:pt>
                <c:pt idx="8">
                  <c:v>2228</c:v>
                </c:pt>
                <c:pt idx="9">
                  <c:v>1466</c:v>
                </c:pt>
                <c:pt idx="10">
                  <c:v>298</c:v>
                </c:pt>
                <c:pt idx="11">
                  <c:v>-84</c:v>
                </c:pt>
                <c:pt idx="12">
                  <c:v>-1411</c:v>
                </c:pt>
                <c:pt idx="13">
                  <c:v>-2563</c:v>
                </c:pt>
                <c:pt idx="14">
                  <c:v>-3453</c:v>
                </c:pt>
                <c:pt idx="15">
                  <c:v>-3997</c:v>
                </c:pt>
                <c:pt idx="16">
                  <c:v>-4678</c:v>
                </c:pt>
                <c:pt idx="17">
                  <c:v>-5561</c:v>
                </c:pt>
                <c:pt idx="18">
                  <c:v>-6080</c:v>
                </c:pt>
                <c:pt idx="19">
                  <c:v>-6337</c:v>
                </c:pt>
                <c:pt idx="20">
                  <c:v>-6799</c:v>
                </c:pt>
                <c:pt idx="21">
                  <c:v>-7809</c:v>
                </c:pt>
                <c:pt idx="22">
                  <c:v>-8470</c:v>
                </c:pt>
                <c:pt idx="23">
                  <c:v>-9574</c:v>
                </c:pt>
                <c:pt idx="24">
                  <c:v>-10528</c:v>
                </c:pt>
                <c:pt idx="25">
                  <c:v>-11936</c:v>
                </c:pt>
                <c:pt idx="26">
                  <c:v>-13091</c:v>
                </c:pt>
                <c:pt idx="27">
                  <c:v>-15985</c:v>
                </c:pt>
                <c:pt idx="28">
                  <c:v>-17079</c:v>
                </c:pt>
                <c:pt idx="29">
                  <c:v>-17864</c:v>
                </c:pt>
                <c:pt idx="30">
                  <c:v>-33198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'Jul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'Jul 17 Published MOS estimates'!$L$5:$L$35</c:f>
              <c:numCache>
                <c:formatCode>#,##0</c:formatCode>
                <c:ptCount val="31"/>
                <c:pt idx="0">
                  <c:v>7160.9081900000001</c:v>
                </c:pt>
                <c:pt idx="1">
                  <c:v>6161.3136599999998</c:v>
                </c:pt>
                <c:pt idx="2">
                  <c:v>5692.0303599999997</c:v>
                </c:pt>
                <c:pt idx="3">
                  <c:v>5474.7900300000001</c:v>
                </c:pt>
                <c:pt idx="4">
                  <c:v>5111.3022600000004</c:v>
                </c:pt>
                <c:pt idx="5">
                  <c:v>4618.9403199999997</c:v>
                </c:pt>
                <c:pt idx="6">
                  <c:v>4352.5149199999996</c:v>
                </c:pt>
                <c:pt idx="7">
                  <c:v>3987.0007599999999</c:v>
                </c:pt>
                <c:pt idx="8">
                  <c:v>3471.3950399999999</c:v>
                </c:pt>
                <c:pt idx="9">
                  <c:v>3233.3727600000002</c:v>
                </c:pt>
                <c:pt idx="10">
                  <c:v>2952.5639700000002</c:v>
                </c:pt>
                <c:pt idx="11">
                  <c:v>2710.33599</c:v>
                </c:pt>
                <c:pt idx="12">
                  <c:v>2485.14867</c:v>
                </c:pt>
                <c:pt idx="13">
                  <c:v>2236.39642</c:v>
                </c:pt>
                <c:pt idx="14">
                  <c:v>2124.9668200000001</c:v>
                </c:pt>
                <c:pt idx="15">
                  <c:v>1587.27198</c:v>
                </c:pt>
                <c:pt idx="16">
                  <c:v>1475.9341300000001</c:v>
                </c:pt>
                <c:pt idx="17">
                  <c:v>1285.73533</c:v>
                </c:pt>
                <c:pt idx="18">
                  <c:v>1077.11941</c:v>
                </c:pt>
                <c:pt idx="19">
                  <c:v>987.43363999999997</c:v>
                </c:pt>
                <c:pt idx="20">
                  <c:v>804.78710000000001</c:v>
                </c:pt>
                <c:pt idx="21">
                  <c:v>686.04886999999997</c:v>
                </c:pt>
                <c:pt idx="22">
                  <c:v>558.25261999999998</c:v>
                </c:pt>
                <c:pt idx="23">
                  <c:v>316.21904000000001</c:v>
                </c:pt>
                <c:pt idx="24">
                  <c:v>-95.62312</c:v>
                </c:pt>
                <c:pt idx="25">
                  <c:v>-354.83008000000001</c:v>
                </c:pt>
                <c:pt idx="26">
                  <c:v>-689.91597999999999</c:v>
                </c:pt>
                <c:pt idx="27">
                  <c:v>-967.25513999999998</c:v>
                </c:pt>
                <c:pt idx="28">
                  <c:v>-1185.1621</c:v>
                </c:pt>
                <c:pt idx="29">
                  <c:v>-2363.5971599999998</c:v>
                </c:pt>
                <c:pt idx="30">
                  <c:v>-3461.94526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'Jul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'Jul 17 Published MOS estimates'!$M$5:$M$35</c:f>
              <c:numCache>
                <c:formatCode>#,##0</c:formatCode>
                <c:ptCount val="31"/>
                <c:pt idx="0">
                  <c:v>13929</c:v>
                </c:pt>
                <c:pt idx="1">
                  <c:v>10401</c:v>
                </c:pt>
                <c:pt idx="2">
                  <c:v>7852</c:v>
                </c:pt>
                <c:pt idx="3">
                  <c:v>6491</c:v>
                </c:pt>
                <c:pt idx="4">
                  <c:v>5713</c:v>
                </c:pt>
                <c:pt idx="5">
                  <c:v>5175</c:v>
                </c:pt>
                <c:pt idx="6">
                  <c:v>4267</c:v>
                </c:pt>
                <c:pt idx="7">
                  <c:v>3656</c:v>
                </c:pt>
                <c:pt idx="8">
                  <c:v>3048</c:v>
                </c:pt>
                <c:pt idx="9">
                  <c:v>2574</c:v>
                </c:pt>
                <c:pt idx="10">
                  <c:v>2188</c:v>
                </c:pt>
                <c:pt idx="11">
                  <c:v>1699</c:v>
                </c:pt>
                <c:pt idx="12">
                  <c:v>1389</c:v>
                </c:pt>
                <c:pt idx="13">
                  <c:v>1071</c:v>
                </c:pt>
                <c:pt idx="14">
                  <c:v>879</c:v>
                </c:pt>
                <c:pt idx="15">
                  <c:v>576</c:v>
                </c:pt>
                <c:pt idx="16">
                  <c:v>281</c:v>
                </c:pt>
                <c:pt idx="17">
                  <c:v>-60</c:v>
                </c:pt>
                <c:pt idx="18">
                  <c:v>-376</c:v>
                </c:pt>
                <c:pt idx="19">
                  <c:v>-714</c:v>
                </c:pt>
                <c:pt idx="20">
                  <c:v>-1257</c:v>
                </c:pt>
                <c:pt idx="21">
                  <c:v>-1906</c:v>
                </c:pt>
                <c:pt idx="22">
                  <c:v>-2144</c:v>
                </c:pt>
                <c:pt idx="23">
                  <c:v>-2639</c:v>
                </c:pt>
                <c:pt idx="24">
                  <c:v>-3022</c:v>
                </c:pt>
                <c:pt idx="25">
                  <c:v>-3591</c:v>
                </c:pt>
                <c:pt idx="26">
                  <c:v>-3893</c:v>
                </c:pt>
                <c:pt idx="27">
                  <c:v>-4218</c:v>
                </c:pt>
                <c:pt idx="28">
                  <c:v>-4704</c:v>
                </c:pt>
                <c:pt idx="29">
                  <c:v>-5183</c:v>
                </c:pt>
                <c:pt idx="30">
                  <c:v>-9513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'Jul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'Jul 17 Published MOS estimates'!$N$5:$N$35</c:f>
              <c:numCache>
                <c:formatCode>#,##0</c:formatCode>
                <c:ptCount val="31"/>
                <c:pt idx="0">
                  <c:v>167</c:v>
                </c:pt>
                <c:pt idx="1">
                  <c:v>111</c:v>
                </c:pt>
                <c:pt idx="2">
                  <c:v>101</c:v>
                </c:pt>
                <c:pt idx="3">
                  <c:v>99</c:v>
                </c:pt>
                <c:pt idx="4">
                  <c:v>89</c:v>
                </c:pt>
                <c:pt idx="5">
                  <c:v>78</c:v>
                </c:pt>
                <c:pt idx="6">
                  <c:v>60</c:v>
                </c:pt>
                <c:pt idx="7">
                  <c:v>47</c:v>
                </c:pt>
                <c:pt idx="8">
                  <c:v>37</c:v>
                </c:pt>
                <c:pt idx="9">
                  <c:v>33</c:v>
                </c:pt>
                <c:pt idx="10">
                  <c:v>27</c:v>
                </c:pt>
                <c:pt idx="11">
                  <c:v>23</c:v>
                </c:pt>
                <c:pt idx="12">
                  <c:v>21</c:v>
                </c:pt>
                <c:pt idx="13">
                  <c:v>8</c:v>
                </c:pt>
                <c:pt idx="14">
                  <c:v>4</c:v>
                </c:pt>
                <c:pt idx="15">
                  <c:v>0</c:v>
                </c:pt>
                <c:pt idx="16">
                  <c:v>-4</c:v>
                </c:pt>
                <c:pt idx="17">
                  <c:v>-69</c:v>
                </c:pt>
                <c:pt idx="18">
                  <c:v>-241</c:v>
                </c:pt>
                <c:pt idx="19">
                  <c:v>-640</c:v>
                </c:pt>
                <c:pt idx="20">
                  <c:v>-1057</c:v>
                </c:pt>
                <c:pt idx="21">
                  <c:v>-1411</c:v>
                </c:pt>
                <c:pt idx="22">
                  <c:v>-1672</c:v>
                </c:pt>
                <c:pt idx="23">
                  <c:v>-2132</c:v>
                </c:pt>
                <c:pt idx="24">
                  <c:v>-2694</c:v>
                </c:pt>
                <c:pt idx="25">
                  <c:v>-3113</c:v>
                </c:pt>
                <c:pt idx="26">
                  <c:v>-4018</c:v>
                </c:pt>
                <c:pt idx="27">
                  <c:v>-5320</c:v>
                </c:pt>
                <c:pt idx="28">
                  <c:v>-6556</c:v>
                </c:pt>
                <c:pt idx="29">
                  <c:v>-7793</c:v>
                </c:pt>
                <c:pt idx="30">
                  <c:v>-15100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'Jul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'Jul 17 Published MOS estimates'!$O$5:$O$35</c:f>
              <c:numCache>
                <c:formatCode>#,##0</c:formatCode>
                <c:ptCount val="31"/>
                <c:pt idx="0">
                  <c:v>6314</c:v>
                </c:pt>
                <c:pt idx="1">
                  <c:v>3861</c:v>
                </c:pt>
                <c:pt idx="2">
                  <c:v>3005</c:v>
                </c:pt>
                <c:pt idx="3">
                  <c:v>2094</c:v>
                </c:pt>
                <c:pt idx="4">
                  <c:v>1925</c:v>
                </c:pt>
                <c:pt idx="5">
                  <c:v>1638</c:v>
                </c:pt>
                <c:pt idx="6">
                  <c:v>1438</c:v>
                </c:pt>
                <c:pt idx="7">
                  <c:v>1280</c:v>
                </c:pt>
                <c:pt idx="8">
                  <c:v>971</c:v>
                </c:pt>
                <c:pt idx="9">
                  <c:v>760</c:v>
                </c:pt>
                <c:pt idx="10">
                  <c:v>528</c:v>
                </c:pt>
                <c:pt idx="11">
                  <c:v>297</c:v>
                </c:pt>
                <c:pt idx="12">
                  <c:v>57</c:v>
                </c:pt>
                <c:pt idx="13">
                  <c:v>-102</c:v>
                </c:pt>
                <c:pt idx="14">
                  <c:v>-289</c:v>
                </c:pt>
                <c:pt idx="15">
                  <c:v>-386</c:v>
                </c:pt>
                <c:pt idx="16">
                  <c:v>-639</c:v>
                </c:pt>
                <c:pt idx="17">
                  <c:v>-865</c:v>
                </c:pt>
                <c:pt idx="18">
                  <c:v>-1041</c:v>
                </c:pt>
                <c:pt idx="19">
                  <c:v>-1117</c:v>
                </c:pt>
                <c:pt idx="20">
                  <c:v>-1258</c:v>
                </c:pt>
                <c:pt idx="21">
                  <c:v>-1431</c:v>
                </c:pt>
                <c:pt idx="22">
                  <c:v>-1540</c:v>
                </c:pt>
                <c:pt idx="23">
                  <c:v>-1633</c:v>
                </c:pt>
                <c:pt idx="24">
                  <c:v>-1856</c:v>
                </c:pt>
                <c:pt idx="25">
                  <c:v>-2299</c:v>
                </c:pt>
                <c:pt idx="26">
                  <c:v>-2818</c:v>
                </c:pt>
                <c:pt idx="27">
                  <c:v>-3276</c:v>
                </c:pt>
                <c:pt idx="28">
                  <c:v>-3771</c:v>
                </c:pt>
                <c:pt idx="29">
                  <c:v>-4868</c:v>
                </c:pt>
                <c:pt idx="30">
                  <c:v>-11400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873488"/>
        <c:axId val="642873880"/>
      </c:lineChart>
      <c:catAx>
        <c:axId val="64287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8738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428738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2873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'Aug 17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'Aug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17 Published MOS estimates'!$D$19:$H$19</c:f>
              <c:numCache>
                <c:formatCode>#,##0</c:formatCode>
                <c:ptCount val="5"/>
                <c:pt idx="0">
                  <c:v>-8226</c:v>
                </c:pt>
                <c:pt idx="1">
                  <c:v>56.982425000000006</c:v>
                </c:pt>
                <c:pt idx="2">
                  <c:v>-3178</c:v>
                </c:pt>
                <c:pt idx="3">
                  <c:v>-1054.5</c:v>
                </c:pt>
                <c:pt idx="4">
                  <c:v>-1333.5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 17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17 Published MOS estimates'!$D$20:$H$20</c:f>
              <c:numCache>
                <c:formatCode>#,##0</c:formatCode>
                <c:ptCount val="5"/>
                <c:pt idx="0">
                  <c:v>-15287</c:v>
                </c:pt>
                <c:pt idx="1">
                  <c:v>-2084.6792799999998</c:v>
                </c:pt>
                <c:pt idx="2">
                  <c:v>-6245.5</c:v>
                </c:pt>
                <c:pt idx="3">
                  <c:v>-6008.5</c:v>
                </c:pt>
                <c:pt idx="4">
                  <c:v>-3570.5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 17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17 Published MOS estimates'!$D$21:$H$21</c:f>
              <c:numCache>
                <c:formatCode>#,##0</c:formatCode>
                <c:ptCount val="5"/>
                <c:pt idx="0">
                  <c:v>-21807</c:v>
                </c:pt>
                <c:pt idx="1">
                  <c:v>-3899.1872699999999</c:v>
                </c:pt>
                <c:pt idx="2">
                  <c:v>-10860</c:v>
                </c:pt>
                <c:pt idx="3">
                  <c:v>-13425</c:v>
                </c:pt>
                <c:pt idx="4">
                  <c:v>-7384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 17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'Aug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17 Published MOS estimates'!$D$22:$H$22</c:f>
              <c:numCache>
                <c:formatCode>#,##0</c:formatCode>
                <c:ptCount val="5"/>
                <c:pt idx="0">
                  <c:v>-1570.4516129032259</c:v>
                </c:pt>
                <c:pt idx="1">
                  <c:v>1859.2813083870958</c:v>
                </c:pt>
                <c:pt idx="2">
                  <c:v>272.77419354838707</c:v>
                </c:pt>
                <c:pt idx="3">
                  <c:v>-1237.0967741935483</c:v>
                </c:pt>
                <c:pt idx="4">
                  <c:v>406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 17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'Aug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17 Published MOS estimates'!$D$26:$H$26</c:f>
              <c:numCache>
                <c:formatCode>#,##0</c:formatCode>
                <c:ptCount val="5"/>
                <c:pt idx="0">
                  <c:v>-2636</c:v>
                </c:pt>
                <c:pt idx="1">
                  <c:v>1848.5669</c:v>
                </c:pt>
                <c:pt idx="2">
                  <c:v>-614</c:v>
                </c:pt>
                <c:pt idx="3">
                  <c:v>16</c:v>
                </c:pt>
                <c:pt idx="4">
                  <c:v>106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 17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17 Published MOS estimates'!$D$15:$H$15</c:f>
              <c:numCache>
                <c:formatCode>#,##0</c:formatCode>
                <c:ptCount val="5"/>
                <c:pt idx="0">
                  <c:v>20346</c:v>
                </c:pt>
                <c:pt idx="1">
                  <c:v>10646.875700000001</c:v>
                </c:pt>
                <c:pt idx="2">
                  <c:v>17141</c:v>
                </c:pt>
                <c:pt idx="3">
                  <c:v>277</c:v>
                </c:pt>
                <c:pt idx="4">
                  <c:v>11859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'Aug 17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'Aug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17 Published MOS estimates'!$D$16:$H$16</c:f>
              <c:numCache>
                <c:formatCode>#,##0</c:formatCode>
                <c:ptCount val="5"/>
                <c:pt idx="0">
                  <c:v>13509.5</c:v>
                </c:pt>
                <c:pt idx="1">
                  <c:v>5907.2958799999997</c:v>
                </c:pt>
                <c:pt idx="2">
                  <c:v>9196.5</c:v>
                </c:pt>
                <c:pt idx="3">
                  <c:v>128</c:v>
                </c:pt>
                <c:pt idx="4">
                  <c:v>5065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'Aug 17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'Aug 17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'Aug 17 Published MOS estimates'!$D$17:$H$17</c:f>
              <c:numCache>
                <c:formatCode>#,##0</c:formatCode>
                <c:ptCount val="5"/>
                <c:pt idx="0">
                  <c:v>5260.5</c:v>
                </c:pt>
                <c:pt idx="1">
                  <c:v>3313.7788650000002</c:v>
                </c:pt>
                <c:pt idx="2">
                  <c:v>2932</c:v>
                </c:pt>
                <c:pt idx="3">
                  <c:v>63</c:v>
                </c:pt>
                <c:pt idx="4">
                  <c:v>1751.5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643732600"/>
        <c:axId val="643732992"/>
      </c:lineChart>
      <c:catAx>
        <c:axId val="64373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73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3732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732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'Aug 17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'Aug 17 Published MOS estimates'!$K$5:$K$35</c:f>
              <c:numCache>
                <c:formatCode>#,##0</c:formatCode>
                <c:ptCount val="31"/>
                <c:pt idx="0">
                  <c:v>20346</c:v>
                </c:pt>
                <c:pt idx="1">
                  <c:v>14511</c:v>
                </c:pt>
                <c:pt idx="2">
                  <c:v>12508</c:v>
                </c:pt>
                <c:pt idx="3">
                  <c:v>11765</c:v>
                </c:pt>
                <c:pt idx="4">
                  <c:v>10383</c:v>
                </c:pt>
                <c:pt idx="5">
                  <c:v>8477</c:v>
                </c:pt>
                <c:pt idx="6">
                  <c:v>7312</c:v>
                </c:pt>
                <c:pt idx="7">
                  <c:v>6553</c:v>
                </c:pt>
                <c:pt idx="8">
                  <c:v>3968</c:v>
                </c:pt>
                <c:pt idx="9">
                  <c:v>2746</c:v>
                </c:pt>
                <c:pt idx="10">
                  <c:v>1662</c:v>
                </c:pt>
                <c:pt idx="11">
                  <c:v>840</c:v>
                </c:pt>
                <c:pt idx="12">
                  <c:v>91</c:v>
                </c:pt>
                <c:pt idx="13">
                  <c:v>-762</c:v>
                </c:pt>
                <c:pt idx="14">
                  <c:v>-1030</c:v>
                </c:pt>
                <c:pt idx="15">
                  <c:v>-2636</c:v>
                </c:pt>
                <c:pt idx="16">
                  <c:v>-3639</c:v>
                </c:pt>
                <c:pt idx="17">
                  <c:v>-4378</c:v>
                </c:pt>
                <c:pt idx="18">
                  <c:v>-5426</c:v>
                </c:pt>
                <c:pt idx="19">
                  <c:v>-6107</c:v>
                </c:pt>
                <c:pt idx="20">
                  <c:v>-6919</c:v>
                </c:pt>
                <c:pt idx="21">
                  <c:v>-7139</c:v>
                </c:pt>
                <c:pt idx="22">
                  <c:v>-7984</c:v>
                </c:pt>
                <c:pt idx="23">
                  <c:v>-8468</c:v>
                </c:pt>
                <c:pt idx="24">
                  <c:v>-9527</c:v>
                </c:pt>
                <c:pt idx="25">
                  <c:v>-10244</c:v>
                </c:pt>
                <c:pt idx="26">
                  <c:v>-10843</c:v>
                </c:pt>
                <c:pt idx="27">
                  <c:v>-12363</c:v>
                </c:pt>
                <c:pt idx="28">
                  <c:v>-14275</c:v>
                </c:pt>
                <c:pt idx="29">
                  <c:v>-16299</c:v>
                </c:pt>
                <c:pt idx="30">
                  <c:v>-21807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'Aug 17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'Aug 17 Published MOS estimates'!$L$5:$L$35</c:f>
              <c:numCache>
                <c:formatCode>#,##0</c:formatCode>
                <c:ptCount val="31"/>
                <c:pt idx="0">
                  <c:v>10646.875700000001</c:v>
                </c:pt>
                <c:pt idx="1">
                  <c:v>6191.3261499999999</c:v>
                </c:pt>
                <c:pt idx="2">
                  <c:v>5623.2656100000004</c:v>
                </c:pt>
                <c:pt idx="3">
                  <c:v>4612.9996300000003</c:v>
                </c:pt>
                <c:pt idx="4">
                  <c:v>4269.9997499999999</c:v>
                </c:pt>
                <c:pt idx="5">
                  <c:v>4002.433</c:v>
                </c:pt>
                <c:pt idx="6">
                  <c:v>3595.2636200000002</c:v>
                </c:pt>
                <c:pt idx="7">
                  <c:v>3407.57836</c:v>
                </c:pt>
                <c:pt idx="8">
                  <c:v>3219.97937</c:v>
                </c:pt>
                <c:pt idx="9">
                  <c:v>3021.5257000000001</c:v>
                </c:pt>
                <c:pt idx="10">
                  <c:v>2786.4295499999998</c:v>
                </c:pt>
                <c:pt idx="11">
                  <c:v>2504.2619599999998</c:v>
                </c:pt>
                <c:pt idx="12">
                  <c:v>2271.94245</c:v>
                </c:pt>
                <c:pt idx="13">
                  <c:v>2040.6248399999999</c:v>
                </c:pt>
                <c:pt idx="14">
                  <c:v>1991.2890500000001</c:v>
                </c:pt>
                <c:pt idx="15">
                  <c:v>1848.5669</c:v>
                </c:pt>
                <c:pt idx="16">
                  <c:v>1647.5767599999999</c:v>
                </c:pt>
                <c:pt idx="17">
                  <c:v>1529.3646200000001</c:v>
                </c:pt>
                <c:pt idx="18">
                  <c:v>1275.8373300000001</c:v>
                </c:pt>
                <c:pt idx="19">
                  <c:v>1020.8905</c:v>
                </c:pt>
                <c:pt idx="20">
                  <c:v>909.20714999999996</c:v>
                </c:pt>
                <c:pt idx="21">
                  <c:v>490.57607000000002</c:v>
                </c:pt>
                <c:pt idx="22">
                  <c:v>186.71779000000001</c:v>
                </c:pt>
                <c:pt idx="23">
                  <c:v>-72.752939999999995</c:v>
                </c:pt>
                <c:pt idx="24">
                  <c:v>-222.46003999999999</c:v>
                </c:pt>
                <c:pt idx="25">
                  <c:v>-681.16758000000004</c:v>
                </c:pt>
                <c:pt idx="26">
                  <c:v>-1005.5702</c:v>
                </c:pt>
                <c:pt idx="27">
                  <c:v>-1406.3147100000001</c:v>
                </c:pt>
                <c:pt idx="28">
                  <c:v>-1880.00784</c:v>
                </c:pt>
                <c:pt idx="29">
                  <c:v>-2289.3507199999999</c:v>
                </c:pt>
                <c:pt idx="30">
                  <c:v>-3899.1872699999999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'Aug 17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'Aug 17 Published MOS estimates'!$M$5:$M$35</c:f>
              <c:numCache>
                <c:formatCode>#,##0</c:formatCode>
                <c:ptCount val="31"/>
                <c:pt idx="0">
                  <c:v>17141</c:v>
                </c:pt>
                <c:pt idx="1">
                  <c:v>10824</c:v>
                </c:pt>
                <c:pt idx="2">
                  <c:v>7569</c:v>
                </c:pt>
                <c:pt idx="3">
                  <c:v>5630</c:v>
                </c:pt>
                <c:pt idx="4">
                  <c:v>4773</c:v>
                </c:pt>
                <c:pt idx="5">
                  <c:v>4404</c:v>
                </c:pt>
                <c:pt idx="6">
                  <c:v>3940</c:v>
                </c:pt>
                <c:pt idx="7">
                  <c:v>3071</c:v>
                </c:pt>
                <c:pt idx="8">
                  <c:v>2793</c:v>
                </c:pt>
                <c:pt idx="9">
                  <c:v>1970</c:v>
                </c:pt>
                <c:pt idx="10">
                  <c:v>1626</c:v>
                </c:pt>
                <c:pt idx="11">
                  <c:v>1072</c:v>
                </c:pt>
                <c:pt idx="12">
                  <c:v>707</c:v>
                </c:pt>
                <c:pt idx="13">
                  <c:v>382</c:v>
                </c:pt>
                <c:pt idx="14">
                  <c:v>-265</c:v>
                </c:pt>
                <c:pt idx="15">
                  <c:v>-614</c:v>
                </c:pt>
                <c:pt idx="16">
                  <c:v>-694</c:v>
                </c:pt>
                <c:pt idx="17">
                  <c:v>-957</c:v>
                </c:pt>
                <c:pt idx="18">
                  <c:v>-1330</c:v>
                </c:pt>
                <c:pt idx="19">
                  <c:v>-1760</c:v>
                </c:pt>
                <c:pt idx="20">
                  <c:v>-2069</c:v>
                </c:pt>
                <c:pt idx="21">
                  <c:v>-2323</c:v>
                </c:pt>
                <c:pt idx="22">
                  <c:v>-3072</c:v>
                </c:pt>
                <c:pt idx="23">
                  <c:v>-3284</c:v>
                </c:pt>
                <c:pt idx="24">
                  <c:v>-3696</c:v>
                </c:pt>
                <c:pt idx="25">
                  <c:v>-4243</c:v>
                </c:pt>
                <c:pt idx="26">
                  <c:v>-4740</c:v>
                </c:pt>
                <c:pt idx="27">
                  <c:v>-5048</c:v>
                </c:pt>
                <c:pt idx="28">
                  <c:v>-6040</c:v>
                </c:pt>
                <c:pt idx="29">
                  <c:v>-6451</c:v>
                </c:pt>
                <c:pt idx="30">
                  <c:v>-10860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'Aug 17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'Aug 17 Published MOS estimates'!$N$5:$N$35</c:f>
              <c:numCache>
                <c:formatCode>#,##0</c:formatCode>
                <c:ptCount val="31"/>
                <c:pt idx="0">
                  <c:v>277</c:v>
                </c:pt>
                <c:pt idx="1">
                  <c:v>144</c:v>
                </c:pt>
                <c:pt idx="2">
                  <c:v>112</c:v>
                </c:pt>
                <c:pt idx="3">
                  <c:v>99</c:v>
                </c:pt>
                <c:pt idx="4">
                  <c:v>88</c:v>
                </c:pt>
                <c:pt idx="5">
                  <c:v>85</c:v>
                </c:pt>
                <c:pt idx="6">
                  <c:v>74</c:v>
                </c:pt>
                <c:pt idx="7">
                  <c:v>69</c:v>
                </c:pt>
                <c:pt idx="8">
                  <c:v>57</c:v>
                </c:pt>
                <c:pt idx="9">
                  <c:v>48</c:v>
                </c:pt>
                <c:pt idx="10">
                  <c:v>36</c:v>
                </c:pt>
                <c:pt idx="11">
                  <c:v>31</c:v>
                </c:pt>
                <c:pt idx="12">
                  <c:v>28</c:v>
                </c:pt>
                <c:pt idx="13">
                  <c:v>26</c:v>
                </c:pt>
                <c:pt idx="14">
                  <c:v>23</c:v>
                </c:pt>
                <c:pt idx="15">
                  <c:v>16</c:v>
                </c:pt>
                <c:pt idx="16">
                  <c:v>8</c:v>
                </c:pt>
                <c:pt idx="17">
                  <c:v>5</c:v>
                </c:pt>
                <c:pt idx="18">
                  <c:v>0</c:v>
                </c:pt>
                <c:pt idx="19">
                  <c:v>-10</c:v>
                </c:pt>
                <c:pt idx="20">
                  <c:v>-136</c:v>
                </c:pt>
                <c:pt idx="21">
                  <c:v>-340</c:v>
                </c:pt>
                <c:pt idx="22">
                  <c:v>-882</c:v>
                </c:pt>
                <c:pt idx="23">
                  <c:v>-1227</c:v>
                </c:pt>
                <c:pt idx="24">
                  <c:v>-1618</c:v>
                </c:pt>
                <c:pt idx="25">
                  <c:v>-2140</c:v>
                </c:pt>
                <c:pt idx="26">
                  <c:v>-3498</c:v>
                </c:pt>
                <c:pt idx="27">
                  <c:v>-4283</c:v>
                </c:pt>
                <c:pt idx="28">
                  <c:v>-5434</c:v>
                </c:pt>
                <c:pt idx="29">
                  <c:v>-6583</c:v>
                </c:pt>
                <c:pt idx="30">
                  <c:v>-13425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'Aug 17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'Aug 17 Published MOS estimates'!$O$5:$O$35</c:f>
              <c:numCache>
                <c:formatCode>#,##0</c:formatCode>
                <c:ptCount val="31"/>
                <c:pt idx="0">
                  <c:v>11859</c:v>
                </c:pt>
                <c:pt idx="1">
                  <c:v>5586</c:v>
                </c:pt>
                <c:pt idx="2">
                  <c:v>4544</c:v>
                </c:pt>
                <c:pt idx="3">
                  <c:v>3604</c:v>
                </c:pt>
                <c:pt idx="4">
                  <c:v>2846</c:v>
                </c:pt>
                <c:pt idx="5">
                  <c:v>2484</c:v>
                </c:pt>
                <c:pt idx="6">
                  <c:v>2071</c:v>
                </c:pt>
                <c:pt idx="7">
                  <c:v>1858</c:v>
                </c:pt>
                <c:pt idx="8">
                  <c:v>1645</c:v>
                </c:pt>
                <c:pt idx="9">
                  <c:v>1518</c:v>
                </c:pt>
                <c:pt idx="10">
                  <c:v>1331</c:v>
                </c:pt>
                <c:pt idx="11">
                  <c:v>1038</c:v>
                </c:pt>
                <c:pt idx="12">
                  <c:v>600</c:v>
                </c:pt>
                <c:pt idx="13">
                  <c:v>457</c:v>
                </c:pt>
                <c:pt idx="14">
                  <c:v>382</c:v>
                </c:pt>
                <c:pt idx="15">
                  <c:v>106</c:v>
                </c:pt>
                <c:pt idx="16">
                  <c:v>-104</c:v>
                </c:pt>
                <c:pt idx="17">
                  <c:v>-359</c:v>
                </c:pt>
                <c:pt idx="18">
                  <c:v>-452</c:v>
                </c:pt>
                <c:pt idx="19">
                  <c:v>-611</c:v>
                </c:pt>
                <c:pt idx="20">
                  <c:v>-668</c:v>
                </c:pt>
                <c:pt idx="21">
                  <c:v>-922</c:v>
                </c:pt>
                <c:pt idx="22">
                  <c:v>-1127</c:v>
                </c:pt>
                <c:pt idx="23">
                  <c:v>-1540</c:v>
                </c:pt>
                <c:pt idx="24">
                  <c:v>-1805</c:v>
                </c:pt>
                <c:pt idx="25">
                  <c:v>-2106</c:v>
                </c:pt>
                <c:pt idx="26">
                  <c:v>-2406</c:v>
                </c:pt>
                <c:pt idx="27">
                  <c:v>-2718</c:v>
                </c:pt>
                <c:pt idx="28">
                  <c:v>-2994</c:v>
                </c:pt>
                <c:pt idx="29">
                  <c:v>-4147</c:v>
                </c:pt>
                <c:pt idx="30">
                  <c:v>-7384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996296"/>
        <c:axId val="643996688"/>
      </c:lineChart>
      <c:catAx>
        <c:axId val="643996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99668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6439966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3996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96156887632464"/>
          <c:y val="0.77362195534335354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P-4002-F03%20MOS%20Estimates%20Forecas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/>
      <sheetData sheetId="1">
        <row r="3">
          <cell r="Q3">
            <v>23466</v>
          </cell>
          <cell r="R3">
            <v>7712.0197799999996</v>
          </cell>
          <cell r="S3">
            <v>19734</v>
          </cell>
          <cell r="T3">
            <v>147</v>
          </cell>
          <cell r="V3">
            <v>7278</v>
          </cell>
        </row>
        <row r="4">
          <cell r="Q4">
            <v>12808</v>
          </cell>
          <cell r="R4">
            <v>6328.3906100000004</v>
          </cell>
          <cell r="S4">
            <v>11945</v>
          </cell>
          <cell r="T4">
            <v>114</v>
          </cell>
          <cell r="V4">
            <v>4473</v>
          </cell>
        </row>
        <row r="5">
          <cell r="Q5">
            <v>8789</v>
          </cell>
          <cell r="R5">
            <v>5780.2842199999996</v>
          </cell>
          <cell r="S5">
            <v>10750</v>
          </cell>
          <cell r="T5">
            <v>102</v>
          </cell>
          <cell r="V5">
            <v>3317</v>
          </cell>
        </row>
        <row r="6">
          <cell r="Q6">
            <v>7114</v>
          </cell>
          <cell r="R6">
            <v>5390.3593899999996</v>
          </cell>
          <cell r="S6">
            <v>9229</v>
          </cell>
          <cell r="T6">
            <v>86</v>
          </cell>
          <cell r="V6">
            <v>2975</v>
          </cell>
        </row>
        <row r="7">
          <cell r="Q7">
            <v>6758</v>
          </cell>
          <cell r="R7">
            <v>4909.1489300000003</v>
          </cell>
          <cell r="S7">
            <v>8687</v>
          </cell>
          <cell r="T7">
            <v>64</v>
          </cell>
          <cell r="V7">
            <v>2858</v>
          </cell>
        </row>
        <row r="8">
          <cell r="Q8">
            <v>5504</v>
          </cell>
          <cell r="R8">
            <v>4804.67292</v>
          </cell>
          <cell r="S8">
            <v>7980</v>
          </cell>
          <cell r="T8">
            <v>54</v>
          </cell>
          <cell r="V8">
            <v>2475</v>
          </cell>
        </row>
        <row r="9">
          <cell r="Q9">
            <v>5015</v>
          </cell>
          <cell r="R9">
            <v>4626.8115699999998</v>
          </cell>
          <cell r="S9">
            <v>7785</v>
          </cell>
          <cell r="T9">
            <v>45</v>
          </cell>
          <cell r="V9">
            <v>2011</v>
          </cell>
        </row>
        <row r="10">
          <cell r="Q10">
            <v>4502</v>
          </cell>
          <cell r="R10">
            <v>4369.8127000000004</v>
          </cell>
          <cell r="S10">
            <v>6625</v>
          </cell>
          <cell r="T10">
            <v>41</v>
          </cell>
          <cell r="V10">
            <v>1931</v>
          </cell>
        </row>
        <row r="11">
          <cell r="Q11">
            <v>3935</v>
          </cell>
          <cell r="R11">
            <v>4191.9561000000003</v>
          </cell>
          <cell r="S11">
            <v>6051</v>
          </cell>
          <cell r="T11">
            <v>31</v>
          </cell>
          <cell r="V11">
            <v>1630</v>
          </cell>
        </row>
        <row r="12">
          <cell r="Q12">
            <v>2958</v>
          </cell>
          <cell r="R12">
            <v>3746.3262399999999</v>
          </cell>
          <cell r="S12">
            <v>5619</v>
          </cell>
          <cell r="T12">
            <v>26</v>
          </cell>
          <cell r="V12">
            <v>1395</v>
          </cell>
        </row>
        <row r="13">
          <cell r="Q13">
            <v>2171</v>
          </cell>
          <cell r="R13">
            <v>3623.0334600000001</v>
          </cell>
          <cell r="S13">
            <v>4400</v>
          </cell>
          <cell r="T13">
            <v>24</v>
          </cell>
          <cell r="V13">
            <v>1292</v>
          </cell>
        </row>
        <row r="14">
          <cell r="Q14">
            <v>1932</v>
          </cell>
          <cell r="R14">
            <v>3422.1191100000001</v>
          </cell>
          <cell r="S14">
            <v>4037</v>
          </cell>
          <cell r="T14">
            <v>18</v>
          </cell>
          <cell r="V14">
            <v>1164</v>
          </cell>
        </row>
        <row r="15">
          <cell r="Q15">
            <v>367</v>
          </cell>
          <cell r="R15">
            <v>3148.69533</v>
          </cell>
          <cell r="S15">
            <v>3351</v>
          </cell>
          <cell r="T15">
            <v>13</v>
          </cell>
          <cell r="V15">
            <v>706</v>
          </cell>
        </row>
        <row r="16">
          <cell r="Q16">
            <v>-525</v>
          </cell>
          <cell r="R16">
            <v>2978.2480999999998</v>
          </cell>
          <cell r="S16">
            <v>2708</v>
          </cell>
          <cell r="T16">
            <v>7</v>
          </cell>
          <cell r="V16">
            <v>404</v>
          </cell>
        </row>
        <row r="17">
          <cell r="Q17">
            <v>-1073</v>
          </cell>
          <cell r="R17">
            <v>2839.17778</v>
          </cell>
          <cell r="S17">
            <v>2119</v>
          </cell>
          <cell r="T17">
            <v>-2</v>
          </cell>
          <cell r="V17">
            <v>57</v>
          </cell>
        </row>
        <row r="18">
          <cell r="Q18">
            <v>-2232</v>
          </cell>
          <cell r="R18">
            <v>2538.92382</v>
          </cell>
          <cell r="S18">
            <v>1830</v>
          </cell>
          <cell r="T18">
            <v>-182</v>
          </cell>
          <cell r="V18">
            <v>-303</v>
          </cell>
        </row>
        <row r="19">
          <cell r="Q19">
            <v>-2717</v>
          </cell>
          <cell r="R19">
            <v>2428.17238</v>
          </cell>
          <cell r="S19">
            <v>1567</v>
          </cell>
          <cell r="T19">
            <v>-386</v>
          </cell>
          <cell r="V19">
            <v>-400</v>
          </cell>
        </row>
        <row r="20">
          <cell r="Q20">
            <v>-3321</v>
          </cell>
          <cell r="R20">
            <v>2225.4726599999999</v>
          </cell>
          <cell r="S20">
            <v>1214</v>
          </cell>
          <cell r="T20">
            <v>-867</v>
          </cell>
          <cell r="V20">
            <v>-573</v>
          </cell>
        </row>
        <row r="21">
          <cell r="Q21">
            <v>-4796</v>
          </cell>
          <cell r="R21">
            <v>2051.23137</v>
          </cell>
          <cell r="S21">
            <v>930</v>
          </cell>
          <cell r="T21">
            <v>-1544</v>
          </cell>
          <cell r="V21">
            <v>-793</v>
          </cell>
        </row>
        <row r="22">
          <cell r="Q22">
            <v>-5840</v>
          </cell>
          <cell r="R22">
            <v>1851.49559</v>
          </cell>
          <cell r="S22">
            <v>621</v>
          </cell>
          <cell r="T22">
            <v>-2474</v>
          </cell>
          <cell r="V22">
            <v>-905</v>
          </cell>
        </row>
        <row r="23">
          <cell r="Q23">
            <v>-6619</v>
          </cell>
          <cell r="R23">
            <v>1659.1998100000001</v>
          </cell>
          <cell r="S23">
            <v>175</v>
          </cell>
          <cell r="T23">
            <v>-3382</v>
          </cell>
          <cell r="V23">
            <v>-1276</v>
          </cell>
        </row>
        <row r="24">
          <cell r="Q24">
            <v>-7331</v>
          </cell>
          <cell r="R24">
            <v>1093.3364799999999</v>
          </cell>
          <cell r="S24">
            <v>-124</v>
          </cell>
          <cell r="T24">
            <v>-4300</v>
          </cell>
          <cell r="V24">
            <v>-1723</v>
          </cell>
        </row>
        <row r="25">
          <cell r="Q25">
            <v>-8410</v>
          </cell>
          <cell r="R25">
            <v>889.08591000000001</v>
          </cell>
          <cell r="S25">
            <v>-578</v>
          </cell>
          <cell r="T25">
            <v>-4720</v>
          </cell>
          <cell r="V25">
            <v>-2021</v>
          </cell>
        </row>
        <row r="26">
          <cell r="Q26">
            <v>-10089</v>
          </cell>
          <cell r="R26">
            <v>701.64844000000005</v>
          </cell>
          <cell r="S26">
            <v>-998</v>
          </cell>
          <cell r="T26">
            <v>-5454</v>
          </cell>
          <cell r="V26">
            <v>-2225</v>
          </cell>
        </row>
        <row r="27">
          <cell r="Q27">
            <v>-11415</v>
          </cell>
          <cell r="R27">
            <v>275.71345000000002</v>
          </cell>
          <cell r="S27">
            <v>-1355</v>
          </cell>
          <cell r="T27">
            <v>-6335</v>
          </cell>
          <cell r="V27">
            <v>-2583</v>
          </cell>
        </row>
        <row r="28">
          <cell r="Q28">
            <v>-12122</v>
          </cell>
          <cell r="R28">
            <v>-44.853549999999998</v>
          </cell>
          <cell r="S28">
            <v>-1895</v>
          </cell>
          <cell r="T28">
            <v>-7205</v>
          </cell>
          <cell r="V28">
            <v>-2966</v>
          </cell>
        </row>
        <row r="29">
          <cell r="Q29">
            <v>-13251</v>
          </cell>
          <cell r="R29">
            <v>-369.26704999999998</v>
          </cell>
          <cell r="S29">
            <v>-2568</v>
          </cell>
          <cell r="T29">
            <v>-7689</v>
          </cell>
          <cell r="V29">
            <v>-3609</v>
          </cell>
        </row>
        <row r="30">
          <cell r="Q30">
            <v>-14844</v>
          </cell>
          <cell r="R30">
            <v>-502.93214999999998</v>
          </cell>
          <cell r="S30">
            <v>-3133</v>
          </cell>
          <cell r="T30">
            <v>-8497</v>
          </cell>
          <cell r="V30">
            <v>-3991</v>
          </cell>
        </row>
        <row r="31">
          <cell r="Q31">
            <v>-19638</v>
          </cell>
          <cell r="R31">
            <v>-820.62494000000004</v>
          </cell>
          <cell r="S31">
            <v>-3402</v>
          </cell>
          <cell r="T31">
            <v>-9724</v>
          </cell>
          <cell r="V31">
            <v>-4389</v>
          </cell>
        </row>
        <row r="32">
          <cell r="Q32">
            <v>-34633</v>
          </cell>
          <cell r="R32">
            <v>-2723.4848299999999</v>
          </cell>
          <cell r="S32">
            <v>-7023</v>
          </cell>
          <cell r="T32">
            <v>-21049</v>
          </cell>
          <cell r="V32">
            <v>-12474</v>
          </cell>
        </row>
      </sheetData>
      <sheetData sheetId="2"/>
      <sheetData sheetId="3">
        <row r="3">
          <cell r="Q3">
            <v>19349</v>
          </cell>
          <cell r="R3">
            <v>7160.9081900000001</v>
          </cell>
          <cell r="S3">
            <v>13929</v>
          </cell>
          <cell r="T3">
            <v>167</v>
          </cell>
          <cell r="V3">
            <v>6314</v>
          </cell>
        </row>
        <row r="4">
          <cell r="Q4">
            <v>12186</v>
          </cell>
          <cell r="R4">
            <v>6161.3136599999998</v>
          </cell>
          <cell r="S4">
            <v>10401</v>
          </cell>
          <cell r="T4">
            <v>111</v>
          </cell>
          <cell r="V4">
            <v>3861</v>
          </cell>
        </row>
        <row r="5">
          <cell r="Q5">
            <v>10518</v>
          </cell>
          <cell r="R5">
            <v>5692.0303599999997</v>
          </cell>
          <cell r="S5">
            <v>7852</v>
          </cell>
          <cell r="T5">
            <v>101</v>
          </cell>
          <cell r="V5">
            <v>3005</v>
          </cell>
        </row>
        <row r="6">
          <cell r="Q6">
            <v>7073</v>
          </cell>
          <cell r="R6">
            <v>5474.7900300000001</v>
          </cell>
          <cell r="S6">
            <v>6491</v>
          </cell>
          <cell r="T6">
            <v>99</v>
          </cell>
          <cell r="V6">
            <v>2094</v>
          </cell>
        </row>
        <row r="7">
          <cell r="Q7">
            <v>5143</v>
          </cell>
          <cell r="R7">
            <v>5111.3022600000004</v>
          </cell>
          <cell r="S7">
            <v>5713</v>
          </cell>
          <cell r="T7">
            <v>89</v>
          </cell>
          <cell r="V7">
            <v>1925</v>
          </cell>
        </row>
        <row r="8">
          <cell r="Q8">
            <v>4239</v>
          </cell>
          <cell r="R8">
            <v>4618.9403199999997</v>
          </cell>
          <cell r="S8">
            <v>5175</v>
          </cell>
          <cell r="T8">
            <v>78</v>
          </cell>
          <cell r="V8">
            <v>1638</v>
          </cell>
        </row>
        <row r="9">
          <cell r="Q9">
            <v>3792</v>
          </cell>
          <cell r="R9">
            <v>4352.5149199999996</v>
          </cell>
          <cell r="S9">
            <v>4267</v>
          </cell>
          <cell r="T9">
            <v>60</v>
          </cell>
          <cell r="V9">
            <v>1438</v>
          </cell>
        </row>
        <row r="10">
          <cell r="Q10">
            <v>3355</v>
          </cell>
          <cell r="R10">
            <v>3987.0007599999999</v>
          </cell>
          <cell r="S10">
            <v>3656</v>
          </cell>
          <cell r="T10">
            <v>47</v>
          </cell>
          <cell r="V10">
            <v>1280</v>
          </cell>
        </row>
        <row r="11">
          <cell r="Q11">
            <v>2228</v>
          </cell>
          <cell r="R11">
            <v>3471.3950399999999</v>
          </cell>
          <cell r="S11">
            <v>3048</v>
          </cell>
          <cell r="T11">
            <v>37</v>
          </cell>
          <cell r="V11">
            <v>971</v>
          </cell>
        </row>
        <row r="12">
          <cell r="Q12">
            <v>1466</v>
          </cell>
          <cell r="R12">
            <v>3233.3727600000002</v>
          </cell>
          <cell r="S12">
            <v>2574</v>
          </cell>
          <cell r="T12">
            <v>33</v>
          </cell>
          <cell r="V12">
            <v>760</v>
          </cell>
        </row>
        <row r="13">
          <cell r="Q13">
            <v>298</v>
          </cell>
          <cell r="R13">
            <v>2952.5639700000002</v>
          </cell>
          <cell r="S13">
            <v>2188</v>
          </cell>
          <cell r="T13">
            <v>27</v>
          </cell>
          <cell r="V13">
            <v>528</v>
          </cell>
        </row>
        <row r="14">
          <cell r="Q14">
            <v>-84</v>
          </cell>
          <cell r="R14">
            <v>2710.33599</v>
          </cell>
          <cell r="S14">
            <v>1699</v>
          </cell>
          <cell r="T14">
            <v>23</v>
          </cell>
          <cell r="V14">
            <v>297</v>
          </cell>
        </row>
        <row r="15">
          <cell r="Q15">
            <v>-1411</v>
          </cell>
          <cell r="R15">
            <v>2485.14867</v>
          </cell>
          <cell r="S15">
            <v>1389</v>
          </cell>
          <cell r="T15">
            <v>21</v>
          </cell>
          <cell r="V15">
            <v>57</v>
          </cell>
        </row>
        <row r="16">
          <cell r="Q16">
            <v>-2563</v>
          </cell>
          <cell r="R16">
            <v>2236.39642</v>
          </cell>
          <cell r="S16">
            <v>1071</v>
          </cell>
          <cell r="T16">
            <v>8</v>
          </cell>
          <cell r="V16">
            <v>-102</v>
          </cell>
        </row>
        <row r="17">
          <cell r="Q17">
            <v>-3453</v>
          </cell>
          <cell r="R17">
            <v>2124.9668200000001</v>
          </cell>
          <cell r="S17">
            <v>879</v>
          </cell>
          <cell r="T17">
            <v>4</v>
          </cell>
          <cell r="V17">
            <v>-289</v>
          </cell>
        </row>
        <row r="18">
          <cell r="Q18">
            <v>-3997</v>
          </cell>
          <cell r="R18">
            <v>1587.27198</v>
          </cell>
          <cell r="S18">
            <v>576</v>
          </cell>
          <cell r="T18">
            <v>0</v>
          </cell>
          <cell r="V18">
            <v>-386</v>
          </cell>
        </row>
        <row r="19">
          <cell r="Q19">
            <v>-4678</v>
          </cell>
          <cell r="R19">
            <v>1475.9341300000001</v>
          </cell>
          <cell r="S19">
            <v>281</v>
          </cell>
          <cell r="T19">
            <v>-4</v>
          </cell>
          <cell r="V19">
            <v>-639</v>
          </cell>
        </row>
        <row r="20">
          <cell r="Q20">
            <v>-5561</v>
          </cell>
          <cell r="R20">
            <v>1285.73533</v>
          </cell>
          <cell r="S20">
            <v>-60</v>
          </cell>
          <cell r="T20">
            <v>-69</v>
          </cell>
          <cell r="V20">
            <v>-865</v>
          </cell>
        </row>
        <row r="21">
          <cell r="Q21">
            <v>-6080</v>
          </cell>
          <cell r="R21">
            <v>1077.11941</v>
          </cell>
          <cell r="S21">
            <v>-376</v>
          </cell>
          <cell r="T21">
            <v>-241</v>
          </cell>
          <cell r="V21">
            <v>-1041</v>
          </cell>
        </row>
        <row r="22">
          <cell r="Q22">
            <v>-6337</v>
          </cell>
          <cell r="R22">
            <v>987.43363999999997</v>
          </cell>
          <cell r="S22">
            <v>-714</v>
          </cell>
          <cell r="T22">
            <v>-640</v>
          </cell>
          <cell r="V22">
            <v>-1117</v>
          </cell>
        </row>
        <row r="23">
          <cell r="Q23">
            <v>-6799</v>
          </cell>
          <cell r="R23">
            <v>804.78710000000001</v>
          </cell>
          <cell r="S23">
            <v>-1257</v>
          </cell>
          <cell r="T23">
            <v>-1057</v>
          </cell>
          <cell r="V23">
            <v>-1258</v>
          </cell>
        </row>
        <row r="24">
          <cell r="Q24">
            <v>-7809</v>
          </cell>
          <cell r="R24">
            <v>686.04886999999997</v>
          </cell>
          <cell r="S24">
            <v>-1906</v>
          </cell>
          <cell r="T24">
            <v>-1411</v>
          </cell>
          <cell r="V24">
            <v>-1431</v>
          </cell>
        </row>
        <row r="25">
          <cell r="Q25">
            <v>-8470</v>
          </cell>
          <cell r="R25">
            <v>558.25261999999998</v>
          </cell>
          <cell r="S25">
            <v>-2144</v>
          </cell>
          <cell r="T25">
            <v>-1672</v>
          </cell>
          <cell r="V25">
            <v>-1540</v>
          </cell>
        </row>
        <row r="26">
          <cell r="Q26">
            <v>-9574</v>
          </cell>
          <cell r="R26">
            <v>316.21904000000001</v>
          </cell>
          <cell r="S26">
            <v>-2639</v>
          </cell>
          <cell r="T26">
            <v>-2132</v>
          </cell>
          <cell r="V26">
            <v>-1633</v>
          </cell>
        </row>
        <row r="27">
          <cell r="Q27">
            <v>-10528</v>
          </cell>
          <cell r="R27">
            <v>-95.62312</v>
          </cell>
          <cell r="S27">
            <v>-3022</v>
          </cell>
          <cell r="T27">
            <v>-2694</v>
          </cell>
          <cell r="V27">
            <v>-1856</v>
          </cell>
        </row>
        <row r="28">
          <cell r="Q28">
            <v>-11936</v>
          </cell>
          <cell r="R28">
            <v>-354.83008000000001</v>
          </cell>
          <cell r="S28">
            <v>-3591</v>
          </cell>
          <cell r="T28">
            <v>-3113</v>
          </cell>
          <cell r="V28">
            <v>-2299</v>
          </cell>
        </row>
        <row r="29">
          <cell r="Q29">
            <v>-13091</v>
          </cell>
          <cell r="R29">
            <v>-689.91597999999999</v>
          </cell>
          <cell r="S29">
            <v>-3893</v>
          </cell>
          <cell r="T29">
            <v>-4018</v>
          </cell>
          <cell r="V29">
            <v>-2818</v>
          </cell>
        </row>
        <row r="30">
          <cell r="Q30">
            <v>-15985</v>
          </cell>
          <cell r="R30">
            <v>-967.25513999999998</v>
          </cell>
          <cell r="S30">
            <v>-4218</v>
          </cell>
          <cell r="T30">
            <v>-5320</v>
          </cell>
          <cell r="V30">
            <v>-3276</v>
          </cell>
        </row>
        <row r="31">
          <cell r="Q31">
            <v>-17079</v>
          </cell>
          <cell r="R31">
            <v>-1185.1621</v>
          </cell>
          <cell r="S31">
            <v>-4704</v>
          </cell>
          <cell r="T31">
            <v>-6556</v>
          </cell>
          <cell r="V31">
            <v>-3771</v>
          </cell>
        </row>
        <row r="32">
          <cell r="Q32">
            <v>-17864</v>
          </cell>
          <cell r="R32">
            <v>-2363.5971599999998</v>
          </cell>
          <cell r="S32">
            <v>-5183</v>
          </cell>
          <cell r="T32">
            <v>-7793</v>
          </cell>
          <cell r="V32">
            <v>-4868</v>
          </cell>
        </row>
        <row r="33">
          <cell r="Q33">
            <v>-33198</v>
          </cell>
          <cell r="R33">
            <v>-3461.94526</v>
          </cell>
          <cell r="S33">
            <v>-9513</v>
          </cell>
          <cell r="T33">
            <v>-15100</v>
          </cell>
          <cell r="V33">
            <v>-11400</v>
          </cell>
        </row>
      </sheetData>
      <sheetData sheetId="4"/>
      <sheetData sheetId="5">
        <row r="3">
          <cell r="Q3">
            <v>20346</v>
          </cell>
          <cell r="R3">
            <v>10646.875700000001</v>
          </cell>
          <cell r="S3">
            <v>17141</v>
          </cell>
          <cell r="T3">
            <v>277</v>
          </cell>
          <cell r="V3">
            <v>11859</v>
          </cell>
        </row>
        <row r="4">
          <cell r="Q4">
            <v>14511</v>
          </cell>
          <cell r="R4">
            <v>6191.3261499999999</v>
          </cell>
          <cell r="S4">
            <v>10824</v>
          </cell>
          <cell r="T4">
            <v>144</v>
          </cell>
          <cell r="V4">
            <v>5586</v>
          </cell>
        </row>
        <row r="5">
          <cell r="Q5">
            <v>12508</v>
          </cell>
          <cell r="R5">
            <v>5623.2656100000004</v>
          </cell>
          <cell r="S5">
            <v>7569</v>
          </cell>
          <cell r="T5">
            <v>112</v>
          </cell>
          <cell r="V5">
            <v>4544</v>
          </cell>
        </row>
        <row r="6">
          <cell r="Q6">
            <v>11765</v>
          </cell>
          <cell r="R6">
            <v>4612.9996300000003</v>
          </cell>
          <cell r="S6">
            <v>5630</v>
          </cell>
          <cell r="T6">
            <v>99</v>
          </cell>
          <cell r="V6">
            <v>3604</v>
          </cell>
        </row>
        <row r="7">
          <cell r="Q7">
            <v>10383</v>
          </cell>
          <cell r="R7">
            <v>4269.9997499999999</v>
          </cell>
          <cell r="S7">
            <v>4773</v>
          </cell>
          <cell r="T7">
            <v>88</v>
          </cell>
          <cell r="V7">
            <v>2846</v>
          </cell>
        </row>
        <row r="8">
          <cell r="Q8">
            <v>8477</v>
          </cell>
          <cell r="R8">
            <v>4002.433</v>
          </cell>
          <cell r="S8">
            <v>4404</v>
          </cell>
          <cell r="T8">
            <v>85</v>
          </cell>
          <cell r="V8">
            <v>2484</v>
          </cell>
        </row>
        <row r="9">
          <cell r="Q9">
            <v>7312</v>
          </cell>
          <cell r="R9">
            <v>3595.2636200000002</v>
          </cell>
          <cell r="S9">
            <v>3940</v>
          </cell>
          <cell r="T9">
            <v>74</v>
          </cell>
          <cell r="V9">
            <v>2071</v>
          </cell>
        </row>
        <row r="10">
          <cell r="Q10">
            <v>6553</v>
          </cell>
          <cell r="R10">
            <v>3407.57836</v>
          </cell>
          <cell r="S10">
            <v>3071</v>
          </cell>
          <cell r="T10">
            <v>69</v>
          </cell>
          <cell r="V10">
            <v>1858</v>
          </cell>
        </row>
        <row r="11">
          <cell r="Q11">
            <v>3968</v>
          </cell>
          <cell r="R11">
            <v>3219.97937</v>
          </cell>
          <cell r="S11">
            <v>2793</v>
          </cell>
          <cell r="T11">
            <v>57</v>
          </cell>
          <cell r="V11">
            <v>1645</v>
          </cell>
        </row>
        <row r="12">
          <cell r="Q12">
            <v>2746</v>
          </cell>
          <cell r="R12">
            <v>3021.5257000000001</v>
          </cell>
          <cell r="S12">
            <v>1970</v>
          </cell>
          <cell r="T12">
            <v>48</v>
          </cell>
          <cell r="V12">
            <v>1518</v>
          </cell>
        </row>
        <row r="13">
          <cell r="Q13">
            <v>1662</v>
          </cell>
          <cell r="R13">
            <v>2786.4295499999998</v>
          </cell>
          <cell r="S13">
            <v>1626</v>
          </cell>
          <cell r="T13">
            <v>36</v>
          </cell>
          <cell r="V13">
            <v>1331</v>
          </cell>
        </row>
        <row r="14">
          <cell r="Q14">
            <v>840</v>
          </cell>
          <cell r="R14">
            <v>2504.2619599999998</v>
          </cell>
          <cell r="S14">
            <v>1072</v>
          </cell>
          <cell r="T14">
            <v>31</v>
          </cell>
          <cell r="V14">
            <v>1038</v>
          </cell>
        </row>
        <row r="15">
          <cell r="Q15">
            <v>91</v>
          </cell>
          <cell r="R15">
            <v>2271.94245</v>
          </cell>
          <cell r="S15">
            <v>707</v>
          </cell>
          <cell r="T15">
            <v>28</v>
          </cell>
          <cell r="V15">
            <v>600</v>
          </cell>
        </row>
        <row r="16">
          <cell r="Q16">
            <v>-762</v>
          </cell>
          <cell r="R16">
            <v>2040.6248399999999</v>
          </cell>
          <cell r="S16">
            <v>382</v>
          </cell>
          <cell r="T16">
            <v>26</v>
          </cell>
          <cell r="V16">
            <v>457</v>
          </cell>
        </row>
        <row r="17">
          <cell r="Q17">
            <v>-1030</v>
          </cell>
          <cell r="R17">
            <v>1991.2890500000001</v>
          </cell>
          <cell r="S17">
            <v>-265</v>
          </cell>
          <cell r="T17">
            <v>23</v>
          </cell>
          <cell r="V17">
            <v>382</v>
          </cell>
        </row>
        <row r="18">
          <cell r="Q18">
            <v>-2636</v>
          </cell>
          <cell r="R18">
            <v>1848.5669</v>
          </cell>
          <cell r="S18">
            <v>-614</v>
          </cell>
          <cell r="T18">
            <v>16</v>
          </cell>
          <cell r="V18">
            <v>106</v>
          </cell>
        </row>
        <row r="19">
          <cell r="Q19">
            <v>-3639</v>
          </cell>
          <cell r="R19">
            <v>1647.5767599999999</v>
          </cell>
          <cell r="S19">
            <v>-694</v>
          </cell>
          <cell r="T19">
            <v>8</v>
          </cell>
          <cell r="V19">
            <v>-104</v>
          </cell>
        </row>
        <row r="20">
          <cell r="Q20">
            <v>-4378</v>
          </cell>
          <cell r="R20">
            <v>1529.3646200000001</v>
          </cell>
          <cell r="S20">
            <v>-957</v>
          </cell>
          <cell r="T20">
            <v>5</v>
          </cell>
          <cell r="V20">
            <v>-359</v>
          </cell>
        </row>
        <row r="21">
          <cell r="Q21">
            <v>-5426</v>
          </cell>
          <cell r="R21">
            <v>1275.8373300000001</v>
          </cell>
          <cell r="S21">
            <v>-1330</v>
          </cell>
          <cell r="T21">
            <v>0</v>
          </cell>
          <cell r="V21">
            <v>-452</v>
          </cell>
        </row>
        <row r="22">
          <cell r="Q22">
            <v>-6107</v>
          </cell>
          <cell r="R22">
            <v>1020.8905</v>
          </cell>
          <cell r="S22">
            <v>-1760</v>
          </cell>
          <cell r="T22">
            <v>-10</v>
          </cell>
          <cell r="V22">
            <v>-611</v>
          </cell>
        </row>
        <row r="23">
          <cell r="Q23">
            <v>-6919</v>
          </cell>
          <cell r="R23">
            <v>909.20714999999996</v>
          </cell>
          <cell r="S23">
            <v>-2069</v>
          </cell>
          <cell r="T23">
            <v>-136</v>
          </cell>
          <cell r="V23">
            <v>-668</v>
          </cell>
        </row>
        <row r="24">
          <cell r="Q24">
            <v>-7139</v>
          </cell>
          <cell r="R24">
            <v>490.57607000000002</v>
          </cell>
          <cell r="S24">
            <v>-2323</v>
          </cell>
          <cell r="T24">
            <v>-340</v>
          </cell>
          <cell r="V24">
            <v>-922</v>
          </cell>
        </row>
        <row r="25">
          <cell r="Q25">
            <v>-7984</v>
          </cell>
          <cell r="R25">
            <v>186.71779000000001</v>
          </cell>
          <cell r="S25">
            <v>-3072</v>
          </cell>
          <cell r="T25">
            <v>-882</v>
          </cell>
          <cell r="V25">
            <v>-1127</v>
          </cell>
        </row>
        <row r="26">
          <cell r="Q26">
            <v>-8468</v>
          </cell>
          <cell r="R26">
            <v>-72.752939999999995</v>
          </cell>
          <cell r="S26">
            <v>-3284</v>
          </cell>
          <cell r="T26">
            <v>-1227</v>
          </cell>
          <cell r="V26">
            <v>-1540</v>
          </cell>
        </row>
        <row r="27">
          <cell r="Q27">
            <v>-9527</v>
          </cell>
          <cell r="R27">
            <v>-222.46003999999999</v>
          </cell>
          <cell r="S27">
            <v>-3696</v>
          </cell>
          <cell r="T27">
            <v>-1618</v>
          </cell>
          <cell r="V27">
            <v>-1805</v>
          </cell>
        </row>
        <row r="28">
          <cell r="Q28">
            <v>-10244</v>
          </cell>
          <cell r="R28">
            <v>-681.16758000000004</v>
          </cell>
          <cell r="S28">
            <v>-4243</v>
          </cell>
          <cell r="T28">
            <v>-2140</v>
          </cell>
          <cell r="V28">
            <v>-2106</v>
          </cell>
        </row>
        <row r="29">
          <cell r="Q29">
            <v>-10843</v>
          </cell>
          <cell r="R29">
            <v>-1005.5702</v>
          </cell>
          <cell r="S29">
            <v>-4740</v>
          </cell>
          <cell r="T29">
            <v>-3498</v>
          </cell>
          <cell r="V29">
            <v>-2406</v>
          </cell>
        </row>
        <row r="30">
          <cell r="Q30">
            <v>-12363</v>
          </cell>
          <cell r="R30">
            <v>-1406.3147100000001</v>
          </cell>
          <cell r="S30">
            <v>-5048</v>
          </cell>
          <cell r="T30">
            <v>-4283</v>
          </cell>
          <cell r="V30">
            <v>-2718</v>
          </cell>
        </row>
        <row r="31">
          <cell r="Q31">
            <v>-14275</v>
          </cell>
          <cell r="R31">
            <v>-1880.00784</v>
          </cell>
          <cell r="S31">
            <v>-6040</v>
          </cell>
          <cell r="T31">
            <v>-5434</v>
          </cell>
          <cell r="V31">
            <v>-2994</v>
          </cell>
        </row>
        <row r="32">
          <cell r="Q32">
            <v>-16299</v>
          </cell>
          <cell r="R32">
            <v>-2289.3507199999999</v>
          </cell>
          <cell r="S32">
            <v>-6451</v>
          </cell>
          <cell r="T32">
            <v>-6583</v>
          </cell>
          <cell r="V32">
            <v>-4147</v>
          </cell>
        </row>
        <row r="33">
          <cell r="Q33">
            <v>-21807</v>
          </cell>
          <cell r="R33">
            <v>-3899.1872699999999</v>
          </cell>
          <cell r="S33">
            <v>-10860</v>
          </cell>
          <cell r="T33">
            <v>-13425</v>
          </cell>
          <cell r="V33">
            <v>-7384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tabSelected="1" zoomScale="85" zoomScaleNormal="85" workbookViewId="0">
      <selection activeCell="C3" sqref="C3:H3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24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23466</v>
      </c>
      <c r="E5" s="39">
        <f t="shared" ref="E5:H5" si="0">MAX(L5:L35)</f>
        <v>7712.0197799999996</v>
      </c>
      <c r="F5" s="39">
        <f t="shared" si="0"/>
        <v>19734</v>
      </c>
      <c r="G5" s="39">
        <f t="shared" si="0"/>
        <v>147</v>
      </c>
      <c r="H5" s="39">
        <f t="shared" si="0"/>
        <v>7278</v>
      </c>
      <c r="I5" s="1">
        <v>1</v>
      </c>
      <c r="J5" s="42">
        <v>1</v>
      </c>
      <c r="K5" s="34">
        <f>IF([1]Period_1!Q3="", NA(), [1]Period_1!Q3)</f>
        <v>23466</v>
      </c>
      <c r="L5" s="18">
        <f>IF([1]Period_1!R3="", NA(), [1]Period_1!R3)</f>
        <v>7712.0197799999996</v>
      </c>
      <c r="M5" s="18">
        <f>IF([1]Period_1!S3="", NA(), [1]Period_1!S3)</f>
        <v>19734</v>
      </c>
      <c r="N5" s="18">
        <f>IF([1]Period_1!T3="", NA(), [1]Period_1!T3)</f>
        <v>147</v>
      </c>
      <c r="O5" s="33">
        <f>IF([1]Period_1!V3="", NA(), [1]Period_1!V3)</f>
        <v>7278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34633</v>
      </c>
      <c r="E6" s="39">
        <f t="shared" ref="E6:H6" si="1">-MIN(L5:L35)</f>
        <v>2723.4848299999999</v>
      </c>
      <c r="F6" s="39">
        <f t="shared" si="1"/>
        <v>7023</v>
      </c>
      <c r="G6" s="39">
        <f t="shared" si="1"/>
        <v>21049</v>
      </c>
      <c r="H6" s="39">
        <f t="shared" si="1"/>
        <v>12474</v>
      </c>
      <c r="I6" s="1">
        <v>2</v>
      </c>
      <c r="J6" s="43">
        <v>1</v>
      </c>
      <c r="K6" s="34">
        <f>IF([1]Period_1!Q4="", NA(), [1]Period_1!Q4)</f>
        <v>12808</v>
      </c>
      <c r="L6" s="18">
        <f>IF([1]Period_1!R4="", NA(), [1]Period_1!R4)</f>
        <v>6328.3906100000004</v>
      </c>
      <c r="M6" s="18">
        <f>IF([1]Period_1!S4="", NA(), [1]Period_1!S4)</f>
        <v>11945</v>
      </c>
      <c r="N6" s="18">
        <f>IF([1]Period_1!T4="", NA(), [1]Period_1!T4)</f>
        <v>114</v>
      </c>
      <c r="O6" s="35">
        <f>IF([1]Period_1!V4="", NA(), [1]Period_1!V4)</f>
        <v>4473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IF([1]Period_1!Q5="", NA(), [1]Period_1!Q5)</f>
        <v>8789</v>
      </c>
      <c r="L7" s="18">
        <f>IF([1]Period_1!R5="", NA(), [1]Period_1!R5)</f>
        <v>5780.2842199999996</v>
      </c>
      <c r="M7" s="18">
        <f>IF([1]Period_1!S5="", NA(), [1]Period_1!S5)</f>
        <v>10750</v>
      </c>
      <c r="N7" s="18">
        <f>IF([1]Period_1!T5="", NA(), [1]Period_1!T5)</f>
        <v>102</v>
      </c>
      <c r="O7" s="35">
        <f>IF([1]Period_1!V5="", NA(), [1]Period_1!V5)</f>
        <v>3317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IF([1]Period_1!Q6="", NA(), [1]Period_1!Q6)</f>
        <v>7114</v>
      </c>
      <c r="L8" s="18">
        <f>IF([1]Period_1!R6="", NA(), [1]Period_1!R6)</f>
        <v>5390.3593899999996</v>
      </c>
      <c r="M8" s="18">
        <f>IF([1]Period_1!S6="", NA(), [1]Period_1!S6)</f>
        <v>9229</v>
      </c>
      <c r="N8" s="18">
        <f>IF([1]Period_1!T6="", NA(), [1]Period_1!T6)</f>
        <v>86</v>
      </c>
      <c r="O8" s="35">
        <f>IF([1]Period_1!V6="", NA(), [1]Period_1!V6)</f>
        <v>2975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IF([1]Period_1!Q7="", NA(), [1]Period_1!Q7)</f>
        <v>6758</v>
      </c>
      <c r="L9" s="18">
        <f>IF([1]Period_1!R7="", NA(), [1]Period_1!R7)</f>
        <v>4909.1489300000003</v>
      </c>
      <c r="M9" s="18">
        <f>IF([1]Period_1!S7="", NA(), [1]Period_1!S7)</f>
        <v>8687</v>
      </c>
      <c r="N9" s="18">
        <f>IF([1]Period_1!T7="", NA(), [1]Period_1!T7)</f>
        <v>64</v>
      </c>
      <c r="O9" s="35">
        <f>IF([1]Period_1!V7="", NA(), [1]Period_1!V7)</f>
        <v>2858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IF([1]Period_1!Q8="", NA(), [1]Period_1!Q8)</f>
        <v>5504</v>
      </c>
      <c r="L10" s="18">
        <f>IF([1]Period_1!R8="", NA(), [1]Period_1!R8)</f>
        <v>4804.67292</v>
      </c>
      <c r="M10" s="18">
        <f>IF([1]Period_1!S8="", NA(), [1]Period_1!S8)</f>
        <v>7980</v>
      </c>
      <c r="N10" s="18">
        <f>IF([1]Period_1!T8="", NA(), [1]Period_1!T8)</f>
        <v>54</v>
      </c>
      <c r="O10" s="35">
        <f>IF([1]Period_1!V8="", NA(), [1]Period_1!V8)</f>
        <v>2475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f>IF([1]Period_1!Q9="", NA(), [1]Period_1!Q9)</f>
        <v>5015</v>
      </c>
      <c r="L11" s="18">
        <f>IF([1]Period_1!R9="", NA(), [1]Period_1!R9)</f>
        <v>4626.8115699999998</v>
      </c>
      <c r="M11" s="18">
        <f>IF([1]Period_1!S9="", NA(), [1]Period_1!S9)</f>
        <v>7785</v>
      </c>
      <c r="N11" s="18">
        <f>IF([1]Period_1!T9="", NA(), [1]Period_1!T9)</f>
        <v>45</v>
      </c>
      <c r="O11" s="35">
        <f>IF([1]Period_1!V9="", NA(), [1]Period_1!V9)</f>
        <v>2011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f>IF([1]Period_1!Q10="", NA(), [1]Period_1!Q10)</f>
        <v>4502</v>
      </c>
      <c r="L12" s="18">
        <f>IF([1]Period_1!R10="", NA(), [1]Period_1!R10)</f>
        <v>4369.8127000000004</v>
      </c>
      <c r="M12" s="18">
        <f>IF([1]Period_1!S10="", NA(), [1]Period_1!S10)</f>
        <v>6625</v>
      </c>
      <c r="N12" s="18">
        <f>IF([1]Period_1!T10="", NA(), [1]Period_1!T10)</f>
        <v>41</v>
      </c>
      <c r="O12" s="35">
        <f>IF([1]Period_1!V10="", NA(), [1]Period_1!V10)</f>
        <v>1931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f>IF([1]Period_1!Q11="", NA(), [1]Period_1!Q11)</f>
        <v>3935</v>
      </c>
      <c r="L13" s="18">
        <f>IF([1]Period_1!R11="", NA(), [1]Period_1!R11)</f>
        <v>4191.9561000000003</v>
      </c>
      <c r="M13" s="18">
        <f>IF([1]Period_1!S11="", NA(), [1]Period_1!S11)</f>
        <v>6051</v>
      </c>
      <c r="N13" s="18">
        <f>IF([1]Period_1!T11="", NA(), [1]Period_1!T11)</f>
        <v>31</v>
      </c>
      <c r="O13" s="35">
        <f>IF([1]Period_1!V11="", NA(), [1]Period_1!V11)</f>
        <v>1630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IF([1]Period_1!Q12="", NA(), [1]Period_1!Q12)</f>
        <v>2958</v>
      </c>
      <c r="L14" s="18">
        <f>IF([1]Period_1!R12="", NA(), [1]Period_1!R12)</f>
        <v>3746.3262399999999</v>
      </c>
      <c r="M14" s="18">
        <f>IF([1]Period_1!S12="", NA(), [1]Period_1!S12)</f>
        <v>5619</v>
      </c>
      <c r="N14" s="18">
        <f>IF([1]Period_1!T12="", NA(), [1]Period_1!T12)</f>
        <v>26</v>
      </c>
      <c r="O14" s="35">
        <f>IF([1]Period_1!V12="", NA(), [1]Period_1!V12)</f>
        <v>1395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23466</v>
      </c>
      <c r="E15" s="32">
        <f t="shared" ref="E15:H15" si="2">MAX(L5:L35)</f>
        <v>7712.0197799999996</v>
      </c>
      <c r="F15" s="32">
        <f t="shared" si="2"/>
        <v>19734</v>
      </c>
      <c r="G15" s="32">
        <f t="shared" si="2"/>
        <v>147</v>
      </c>
      <c r="H15" s="33">
        <f t="shared" si="2"/>
        <v>7278</v>
      </c>
      <c r="I15" s="1">
        <v>11</v>
      </c>
      <c r="J15" s="43">
        <v>1</v>
      </c>
      <c r="K15" s="34">
        <f>IF([1]Period_1!Q13="", NA(), [1]Period_1!Q13)</f>
        <v>2171</v>
      </c>
      <c r="L15" s="18">
        <f>IF([1]Period_1!R13="", NA(), [1]Period_1!R13)</f>
        <v>3623.0334600000001</v>
      </c>
      <c r="M15" s="18">
        <f>IF([1]Period_1!S13="", NA(), [1]Period_1!S13)</f>
        <v>4400</v>
      </c>
      <c r="N15" s="18">
        <f>IF([1]Period_1!T13="", NA(), [1]Period_1!T13)</f>
        <v>24</v>
      </c>
      <c r="O15" s="35">
        <f>IF([1]Period_1!V13="", NA(), [1]Period_1!V13)</f>
        <v>1292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10999.449999999988</v>
      </c>
      <c r="E16" s="18">
        <f t="shared" ref="E16:H16" si="3">PERCENTILE(L5:L35, 0.95)</f>
        <v>6081.7427344999987</v>
      </c>
      <c r="F16" s="18">
        <f t="shared" si="3"/>
        <v>11407.249999999996</v>
      </c>
      <c r="G16" s="18">
        <f t="shared" si="3"/>
        <v>108.59999999999997</v>
      </c>
      <c r="H16" s="35">
        <f t="shared" si="3"/>
        <v>3952.7999999999965</v>
      </c>
      <c r="I16" s="1">
        <v>12</v>
      </c>
      <c r="J16" s="43">
        <v>1</v>
      </c>
      <c r="K16" s="34">
        <f>IF([1]Period_1!Q14="", NA(), [1]Period_1!Q14)</f>
        <v>1932</v>
      </c>
      <c r="L16" s="18">
        <f>IF([1]Period_1!R14="", NA(), [1]Period_1!R14)</f>
        <v>3422.1191100000001</v>
      </c>
      <c r="M16" s="18">
        <f>IF([1]Period_1!S14="", NA(), [1]Period_1!S14)</f>
        <v>4037</v>
      </c>
      <c r="N16" s="18">
        <f>IF([1]Period_1!T14="", NA(), [1]Period_1!T14)</f>
        <v>18</v>
      </c>
      <c r="O16" s="35">
        <f>IF([1]Period_1!V14="", NA(), [1]Period_1!V14)</f>
        <v>1164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4360.25</v>
      </c>
      <c r="E17" s="18">
        <f t="shared" ref="E17:H17" si="4">PERCENTILE(L5:L35, 0.75)</f>
        <v>4325.3485500000006</v>
      </c>
      <c r="F17" s="18">
        <f t="shared" si="4"/>
        <v>6481.5</v>
      </c>
      <c r="G17" s="18">
        <f t="shared" si="4"/>
        <v>38.5</v>
      </c>
      <c r="H17" s="35">
        <f t="shared" si="4"/>
        <v>1855.75</v>
      </c>
      <c r="I17" s="1">
        <v>13</v>
      </c>
      <c r="J17" s="43">
        <v>1</v>
      </c>
      <c r="K17" s="34">
        <f>IF([1]Period_1!Q15="", NA(), [1]Period_1!Q15)</f>
        <v>367</v>
      </c>
      <c r="L17" s="18">
        <f>IF([1]Period_1!R15="", NA(), [1]Period_1!R15)</f>
        <v>3148.69533</v>
      </c>
      <c r="M17" s="18">
        <f>IF([1]Period_1!S15="", NA(), [1]Period_1!S15)</f>
        <v>3351</v>
      </c>
      <c r="N17" s="18">
        <f>IF([1]Period_1!T15="", NA(), [1]Period_1!T15)</f>
        <v>13</v>
      </c>
      <c r="O17" s="35">
        <f>IF([1]Period_1!V15="", NA(), [1]Period_1!V15)</f>
        <v>706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-1652.5</v>
      </c>
      <c r="E18" s="18">
        <f t="shared" ref="E18:H18" si="5">PERCENTILE(L5:L35, 0.5)</f>
        <v>2689.0508</v>
      </c>
      <c r="F18" s="18">
        <f t="shared" si="5"/>
        <v>1974.5</v>
      </c>
      <c r="G18" s="18">
        <f t="shared" si="5"/>
        <v>-92</v>
      </c>
      <c r="H18" s="35">
        <f t="shared" si="5"/>
        <v>-123</v>
      </c>
      <c r="I18" s="1">
        <v>14</v>
      </c>
      <c r="J18" s="43">
        <v>1</v>
      </c>
      <c r="K18" s="34">
        <f>IF([1]Period_1!Q16="", NA(), [1]Period_1!Q16)</f>
        <v>-525</v>
      </c>
      <c r="L18" s="18">
        <f>IF([1]Period_1!R16="", NA(), [1]Period_1!R16)</f>
        <v>2978.2480999999998</v>
      </c>
      <c r="M18" s="18">
        <f>IF([1]Period_1!S16="", NA(), [1]Period_1!S16)</f>
        <v>2708</v>
      </c>
      <c r="N18" s="18">
        <f>IF([1]Period_1!T16="", NA(), [1]Period_1!T16)</f>
        <v>7</v>
      </c>
      <c r="O18" s="35">
        <f>IF([1]Period_1!V16="", NA(), [1]Period_1!V16)</f>
        <v>404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-8140.25</v>
      </c>
      <c r="E19" s="18">
        <f t="shared" ref="E19:H19" si="6">PERCENTILE(L5:L35, 0.25)</f>
        <v>940.14855250000005</v>
      </c>
      <c r="F19" s="18">
        <f t="shared" si="6"/>
        <v>-464.5</v>
      </c>
      <c r="G19" s="18">
        <f t="shared" si="6"/>
        <v>-4615</v>
      </c>
      <c r="H19" s="35">
        <f t="shared" si="6"/>
        <v>-1946.5</v>
      </c>
      <c r="I19" s="1">
        <v>15</v>
      </c>
      <c r="J19" s="43">
        <v>1</v>
      </c>
      <c r="K19" s="34">
        <f>IF([1]Period_1!Q17="", NA(), [1]Period_1!Q17)</f>
        <v>-1073</v>
      </c>
      <c r="L19" s="18">
        <f>IF([1]Period_1!R17="", NA(), [1]Period_1!R17)</f>
        <v>2839.17778</v>
      </c>
      <c r="M19" s="18">
        <f>IF([1]Period_1!S17="", NA(), [1]Period_1!S17)</f>
        <v>2119</v>
      </c>
      <c r="N19" s="18">
        <f>IF([1]Period_1!T17="", NA(), [1]Period_1!T17)</f>
        <v>-2</v>
      </c>
      <c r="O19" s="35">
        <f>IF([1]Period_1!V17="", NA(), [1]Period_1!V17)</f>
        <v>57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-17480.7</v>
      </c>
      <c r="E20" s="18">
        <f t="shared" ref="E20:H20" si="7">PERCENTILE(L5:L35, 0.05)</f>
        <v>-677.66318449999994</v>
      </c>
      <c r="F20" s="18">
        <f t="shared" si="7"/>
        <v>-3280.95</v>
      </c>
      <c r="G20" s="18">
        <f t="shared" si="7"/>
        <v>-9171.85</v>
      </c>
      <c r="H20" s="35">
        <f t="shared" si="7"/>
        <v>-4209.8999999999996</v>
      </c>
      <c r="I20" s="1">
        <v>16</v>
      </c>
      <c r="J20" s="43">
        <v>1</v>
      </c>
      <c r="K20" s="34">
        <f>IF([1]Period_1!Q18="", NA(), [1]Period_1!Q18)</f>
        <v>-2232</v>
      </c>
      <c r="L20" s="18">
        <f>IF([1]Period_1!R18="", NA(), [1]Period_1!R18)</f>
        <v>2538.92382</v>
      </c>
      <c r="M20" s="18">
        <f>IF([1]Period_1!S18="", NA(), [1]Period_1!S18)</f>
        <v>1830</v>
      </c>
      <c r="N20" s="18">
        <f>IF([1]Period_1!T18="", NA(), [1]Period_1!T18)</f>
        <v>-182</v>
      </c>
      <c r="O20" s="35">
        <f>IF([1]Period_1!V18="", NA(), [1]Period_1!V18)</f>
        <v>-303</v>
      </c>
      <c r="P20" s="4"/>
      <c r="W20" s="5"/>
      <c r="AC20"/>
      <c r="AD20" s="2"/>
    </row>
    <row r="21" spans="2:30" ht="12.75" x14ac:dyDescent="0.2">
      <c r="C21" s="63" t="s">
        <v>3</v>
      </c>
      <c r="D21" s="34">
        <f>MIN(K5:K35)</f>
        <v>-34633</v>
      </c>
      <c r="E21" s="18">
        <f t="shared" ref="E21:H21" si="8">MIN(L5:L35)</f>
        <v>-2723.4848299999999</v>
      </c>
      <c r="F21" s="18">
        <f t="shared" si="8"/>
        <v>-7023</v>
      </c>
      <c r="G21" s="18">
        <f t="shared" si="8"/>
        <v>-21049</v>
      </c>
      <c r="H21" s="35">
        <f t="shared" si="8"/>
        <v>-12474</v>
      </c>
      <c r="I21" s="1">
        <v>17</v>
      </c>
      <c r="J21" s="43">
        <v>1</v>
      </c>
      <c r="K21" s="34">
        <f>IF([1]Period_1!Q19="", NA(), [1]Period_1!Q19)</f>
        <v>-2717</v>
      </c>
      <c r="L21" s="18">
        <f>IF([1]Period_1!R19="", NA(), [1]Period_1!R19)</f>
        <v>2428.17238</v>
      </c>
      <c r="M21" s="18">
        <f>IF([1]Period_1!S19="", NA(), [1]Period_1!S19)</f>
        <v>1567</v>
      </c>
      <c r="N21" s="18">
        <f>IF([1]Period_1!T19="", NA(), [1]Period_1!T19)</f>
        <v>-386</v>
      </c>
      <c r="O21" s="35">
        <f>IF([1]Period_1!V19="", NA(), [1]Period_1!V19)</f>
        <v>-400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-2451.2333333333331</v>
      </c>
      <c r="E22" s="32">
        <f>AVERAGE(L5:L35)</f>
        <v>2637.4724543333341</v>
      </c>
      <c r="F22" s="32">
        <f>AVERAGE(M5:M35)</f>
        <v>3209.3666666666668</v>
      </c>
      <c r="G22" s="32">
        <f>AVERAGE(N5:N35)</f>
        <v>-2767.9333333333334</v>
      </c>
      <c r="H22" s="33">
        <f>AVERAGE(O5:O35)</f>
        <v>-208.83333333333334</v>
      </c>
      <c r="I22" s="1">
        <v>18</v>
      </c>
      <c r="J22" s="43">
        <v>1</v>
      </c>
      <c r="K22" s="34">
        <f>IF([1]Period_1!Q20="", NA(), [1]Period_1!Q20)</f>
        <v>-3321</v>
      </c>
      <c r="L22" s="18">
        <f>IF([1]Period_1!R20="", NA(), [1]Period_1!R20)</f>
        <v>2225.4726599999999</v>
      </c>
      <c r="M22" s="18">
        <f>IF([1]Period_1!S20="", NA(), [1]Period_1!S20)</f>
        <v>1214</v>
      </c>
      <c r="N22" s="18">
        <f>IF([1]Period_1!T20="", NA(), [1]Period_1!T20)</f>
        <v>-867</v>
      </c>
      <c r="O22" s="35">
        <f>IF([1]Period_1!V20="", NA(), [1]Period_1!V20)</f>
        <v>-573</v>
      </c>
      <c r="P22" s="4"/>
      <c r="W22" s="5"/>
    </row>
    <row r="23" spans="2:30" ht="12.75" x14ac:dyDescent="0.2">
      <c r="C23" s="24" t="s">
        <v>4</v>
      </c>
      <c r="D23" s="34">
        <f>STDEV(K5:K35)</f>
        <v>10870.343377767545</v>
      </c>
      <c r="E23" s="18">
        <f>STDEV(L5:L35)</f>
        <v>2370.8029311277055</v>
      </c>
      <c r="F23" s="18">
        <f>STDEV(M5:M35)</f>
        <v>5530.5639076663429</v>
      </c>
      <c r="G23" s="18">
        <f>STDEV(N5:N35)</f>
        <v>4633.4378830509813</v>
      </c>
      <c r="H23" s="35">
        <f>STDEV(O5:O35)</f>
        <v>3507.7570698267491</v>
      </c>
      <c r="I23" s="1">
        <v>19</v>
      </c>
      <c r="J23" s="43">
        <v>1</v>
      </c>
      <c r="K23" s="34">
        <f>IF([1]Period_1!Q21="", NA(), [1]Period_1!Q21)</f>
        <v>-4796</v>
      </c>
      <c r="L23" s="18">
        <f>IF([1]Period_1!R21="", NA(), [1]Period_1!R21)</f>
        <v>2051.23137</v>
      </c>
      <c r="M23" s="18">
        <f>IF([1]Period_1!S21="", NA(), [1]Period_1!S21)</f>
        <v>930</v>
      </c>
      <c r="N23" s="18">
        <f>IF([1]Period_1!T21="", NA(), [1]Period_1!T21)</f>
        <v>-1544</v>
      </c>
      <c r="O23" s="35">
        <f>IF([1]Period_1!V21="", NA(), [1]Period_1!V21)</f>
        <v>-793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0.43333333333333335</v>
      </c>
      <c r="E24" s="46">
        <f t="shared" ref="E24:G24" si="9">COUNTIF(L$5:L$35,"&gt;=0")/COUNTA(L$5:L$35)</f>
        <v>0.83333333333333337</v>
      </c>
      <c r="F24" s="46">
        <f t="shared" si="9"/>
        <v>0.7</v>
      </c>
      <c r="G24" s="46">
        <f t="shared" si="9"/>
        <v>0.46666666666666667</v>
      </c>
      <c r="H24" s="47">
        <f>COUNTIF(O$5:O$35,"&gt;=0")/COUNTA(O$5:O$35)</f>
        <v>0.5</v>
      </c>
      <c r="I24" s="1">
        <v>20</v>
      </c>
      <c r="J24" s="43">
        <v>1</v>
      </c>
      <c r="K24" s="34">
        <f>IF([1]Period_1!Q22="", NA(), [1]Period_1!Q22)</f>
        <v>-5840</v>
      </c>
      <c r="L24" s="18">
        <f>IF([1]Period_1!R22="", NA(), [1]Period_1!R22)</f>
        <v>1851.49559</v>
      </c>
      <c r="M24" s="18">
        <f>IF([1]Period_1!S22="", NA(), [1]Period_1!S22)</f>
        <v>621</v>
      </c>
      <c r="N24" s="18">
        <f>IF([1]Period_1!T22="", NA(), [1]Period_1!T22)</f>
        <v>-2474</v>
      </c>
      <c r="O24" s="35">
        <f>IF([1]Period_1!V22="", NA(), [1]Period_1!V22)</f>
        <v>-905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0.56666666666666665</v>
      </c>
      <c r="E25" s="48">
        <f>1-E24</f>
        <v>0.16666666666666663</v>
      </c>
      <c r="F25" s="48">
        <f>1-F24</f>
        <v>0.30000000000000004</v>
      </c>
      <c r="G25" s="48">
        <f>1-G24</f>
        <v>0.53333333333333333</v>
      </c>
      <c r="H25" s="49">
        <f>1-H24</f>
        <v>0.5</v>
      </c>
      <c r="I25" s="1">
        <v>21</v>
      </c>
      <c r="J25" s="43">
        <v>1</v>
      </c>
      <c r="K25" s="34">
        <f>IF([1]Period_1!Q23="", NA(), [1]Period_1!Q23)</f>
        <v>-6619</v>
      </c>
      <c r="L25" s="18">
        <f>IF([1]Period_1!R23="", NA(), [1]Period_1!R23)</f>
        <v>1659.1998100000001</v>
      </c>
      <c r="M25" s="18">
        <f>IF([1]Period_1!S23="", NA(), [1]Period_1!S23)</f>
        <v>175</v>
      </c>
      <c r="N25" s="18">
        <f>IF([1]Period_1!T23="", NA(), [1]Period_1!T23)</f>
        <v>-3382</v>
      </c>
      <c r="O25" s="35">
        <f>IF([1]Period_1!V23="", NA(), [1]Period_1!V23)</f>
        <v>-1276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2.75" x14ac:dyDescent="0.2">
      <c r="C26" s="55" t="s">
        <v>2</v>
      </c>
      <c r="D26" s="56">
        <f>MEDIAN(K5:K35)</f>
        <v>-1652.5</v>
      </c>
      <c r="E26" s="56">
        <f>MEDIAN(L5:L35)</f>
        <v>2689.0508</v>
      </c>
      <c r="F26" s="56">
        <f>MEDIAN(M5:M35)</f>
        <v>1974.5</v>
      </c>
      <c r="G26" s="56">
        <f>MEDIAN(N5:N35)</f>
        <v>-92</v>
      </c>
      <c r="H26" s="56">
        <f>MEDIAN(O5:O35)</f>
        <v>-123</v>
      </c>
      <c r="I26" s="1">
        <v>22</v>
      </c>
      <c r="J26" s="43">
        <v>1</v>
      </c>
      <c r="K26" s="34">
        <f>IF([1]Period_1!Q24="", NA(), [1]Period_1!Q24)</f>
        <v>-7331</v>
      </c>
      <c r="L26" s="18">
        <f>IF([1]Period_1!R24="", NA(), [1]Period_1!R24)</f>
        <v>1093.3364799999999</v>
      </c>
      <c r="M26" s="18">
        <f>IF([1]Period_1!S24="", NA(), [1]Period_1!S24)</f>
        <v>-124</v>
      </c>
      <c r="N26" s="18">
        <f>IF([1]Period_1!T24="", NA(), [1]Period_1!T24)</f>
        <v>-4300</v>
      </c>
      <c r="O26" s="35">
        <f>IF([1]Period_1!V24="", NA(), [1]Period_1!V24)</f>
        <v>-1723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f>IF([1]Period_1!Q25="", NA(), [1]Period_1!Q25)</f>
        <v>-8410</v>
      </c>
      <c r="L27" s="18">
        <f>IF([1]Period_1!R25="", NA(), [1]Period_1!R25)</f>
        <v>889.08591000000001</v>
      </c>
      <c r="M27" s="18">
        <f>IF([1]Period_1!S25="", NA(), [1]Period_1!S25)</f>
        <v>-578</v>
      </c>
      <c r="N27" s="18">
        <f>IF([1]Period_1!T25="", NA(), [1]Period_1!T25)</f>
        <v>-4720</v>
      </c>
      <c r="O27" s="35">
        <f>IF([1]Period_1!V25="", NA(), [1]Period_1!V25)</f>
        <v>-2021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IF([1]Period_1!Q26="", NA(), [1]Period_1!Q26)</f>
        <v>-10089</v>
      </c>
      <c r="L28" s="18">
        <f>IF([1]Period_1!R26="", NA(), [1]Period_1!R26)</f>
        <v>701.64844000000005</v>
      </c>
      <c r="M28" s="18">
        <f>IF([1]Period_1!S26="", NA(), [1]Period_1!S26)</f>
        <v>-998</v>
      </c>
      <c r="N28" s="18">
        <f>IF([1]Period_1!T26="", NA(), [1]Period_1!T26)</f>
        <v>-5454</v>
      </c>
      <c r="O28" s="35">
        <f>IF([1]Period_1!V26="", NA(), [1]Period_1!V26)</f>
        <v>-2225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f>IF([1]Period_1!Q27="", NA(), [1]Period_1!Q27)</f>
        <v>-11415</v>
      </c>
      <c r="L29" s="18">
        <f>IF([1]Period_1!R27="", NA(), [1]Period_1!R27)</f>
        <v>275.71345000000002</v>
      </c>
      <c r="M29" s="18">
        <f>IF([1]Period_1!S27="", NA(), [1]Period_1!S27)</f>
        <v>-1355</v>
      </c>
      <c r="N29" s="18">
        <f>IF([1]Period_1!T27="", NA(), [1]Period_1!T27)</f>
        <v>-6335</v>
      </c>
      <c r="O29" s="35">
        <f>IF([1]Period_1!V27="", NA(), [1]Period_1!V27)</f>
        <v>-2583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f>IF([1]Period_1!Q28="", NA(), [1]Period_1!Q28)</f>
        <v>-12122</v>
      </c>
      <c r="L30" s="18">
        <f>IF([1]Period_1!R28="", NA(), [1]Period_1!R28)</f>
        <v>-44.853549999999998</v>
      </c>
      <c r="M30" s="18">
        <f>IF([1]Period_1!S28="", NA(), [1]Period_1!S28)</f>
        <v>-1895</v>
      </c>
      <c r="N30" s="18">
        <f>IF([1]Period_1!T28="", NA(), [1]Period_1!T28)</f>
        <v>-7205</v>
      </c>
      <c r="O30" s="35">
        <f>IF([1]Period_1!V28="", NA(), [1]Period_1!V28)</f>
        <v>-2966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43">
        <v>1</v>
      </c>
      <c r="K31" s="34">
        <f>IF([1]Period_1!Q29="", NA(), [1]Period_1!Q29)</f>
        <v>-13251</v>
      </c>
      <c r="L31" s="18">
        <f>IF([1]Period_1!R29="", NA(), [1]Period_1!R29)</f>
        <v>-369.26704999999998</v>
      </c>
      <c r="M31" s="18">
        <f>IF([1]Period_1!S29="", NA(), [1]Period_1!S29)</f>
        <v>-2568</v>
      </c>
      <c r="N31" s="18">
        <f>IF([1]Period_1!T29="", NA(), [1]Period_1!T29)</f>
        <v>-7689</v>
      </c>
      <c r="O31" s="35">
        <f>IF([1]Period_1!V29="", NA(), [1]Period_1!V29)</f>
        <v>-3609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43">
        <v>1</v>
      </c>
      <c r="K32" s="34">
        <f>IF([1]Period_1!Q30="", NA(), [1]Period_1!Q30)</f>
        <v>-14844</v>
      </c>
      <c r="L32" s="18">
        <f>IF([1]Period_1!R30="", NA(), [1]Period_1!R30)</f>
        <v>-502.93214999999998</v>
      </c>
      <c r="M32" s="18">
        <f>IF([1]Period_1!S30="", NA(), [1]Period_1!S30)</f>
        <v>-3133</v>
      </c>
      <c r="N32" s="18">
        <f>IF([1]Period_1!T30="", NA(), [1]Period_1!T30)</f>
        <v>-8497</v>
      </c>
      <c r="O32" s="35">
        <f>IF([1]Period_1!V30="", NA(), [1]Period_1!V30)</f>
        <v>-3991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43">
        <v>1</v>
      </c>
      <c r="K33" s="34">
        <f>IF([1]Period_1!Q31="", NA(), [1]Period_1!Q31)</f>
        <v>-19638</v>
      </c>
      <c r="L33" s="18">
        <f>IF([1]Period_1!R31="", NA(), [1]Period_1!R31)</f>
        <v>-820.62494000000004</v>
      </c>
      <c r="M33" s="18">
        <f>IF([1]Period_1!S31="", NA(), [1]Period_1!S31)</f>
        <v>-3402</v>
      </c>
      <c r="N33" s="18">
        <f>IF([1]Period_1!T31="", NA(), [1]Period_1!T31)</f>
        <v>-9724</v>
      </c>
      <c r="O33" s="35">
        <f>IF([1]Period_1!V31="", NA(), [1]Period_1!V31)</f>
        <v>-4389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43">
        <v>1</v>
      </c>
      <c r="K34" s="34">
        <f>IF([1]Period_1!Q32="", NA(), [1]Period_1!Q32)</f>
        <v>-34633</v>
      </c>
      <c r="L34" s="18">
        <f>IF([1]Period_1!R32="", NA(), [1]Period_1!R32)</f>
        <v>-2723.4848299999999</v>
      </c>
      <c r="M34" s="18">
        <f>IF([1]Period_1!S32="", NA(), [1]Period_1!S32)</f>
        <v>-7023</v>
      </c>
      <c r="N34" s="18">
        <f>IF([1]Period_1!T32="", NA(), [1]Period_1!T32)</f>
        <v>-21049</v>
      </c>
      <c r="O34" s="35">
        <f>IF([1]Period_1!V32="", NA(), [1]Period_1!V32)</f>
        <v>-12474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C3" sqref="C3:H3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23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19349</v>
      </c>
      <c r="E5" s="39">
        <f t="shared" ref="E5:H5" si="0">MAX(L5:L35)</f>
        <v>7160.9081900000001</v>
      </c>
      <c r="F5" s="39">
        <f t="shared" si="0"/>
        <v>13929</v>
      </c>
      <c r="G5" s="39">
        <f t="shared" si="0"/>
        <v>167</v>
      </c>
      <c r="H5" s="39">
        <f t="shared" si="0"/>
        <v>6314</v>
      </c>
      <c r="I5" s="1">
        <v>1</v>
      </c>
      <c r="J5" s="42">
        <v>1</v>
      </c>
      <c r="K5" s="34">
        <f>IF([1]Period_2!Q3="", NA(), [1]Period_2!Q3)</f>
        <v>19349</v>
      </c>
      <c r="L5" s="32">
        <f>IF([1]Period_2!R3="", NA(), [1]Period_2!R3)</f>
        <v>7160.9081900000001</v>
      </c>
      <c r="M5" s="32">
        <f>IF([1]Period_2!S3="", NA(), [1]Period_2!S3)</f>
        <v>13929</v>
      </c>
      <c r="N5" s="32">
        <f>IF([1]Period_2!T3="", NA(), [1]Period_2!T3)</f>
        <v>167</v>
      </c>
      <c r="O5" s="33">
        <f>IF([1]Period_2!V3="", NA(), [1]Period_2!V3)</f>
        <v>6314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33198</v>
      </c>
      <c r="E6" s="39">
        <f t="shared" ref="E6:H6" si="1">-MIN(L5:L35)</f>
        <v>3461.94526</v>
      </c>
      <c r="F6" s="39">
        <f t="shared" si="1"/>
        <v>9513</v>
      </c>
      <c r="G6" s="39">
        <f t="shared" si="1"/>
        <v>15100</v>
      </c>
      <c r="H6" s="39">
        <f t="shared" si="1"/>
        <v>11400</v>
      </c>
      <c r="I6" s="1">
        <v>2</v>
      </c>
      <c r="J6" s="43">
        <v>1</v>
      </c>
      <c r="K6" s="34">
        <f>IF([1]Period_2!Q4="", NA(), [1]Period_2!Q4)</f>
        <v>12186</v>
      </c>
      <c r="L6" s="18">
        <f>IF([1]Period_2!R4="", NA(), [1]Period_2!R4)</f>
        <v>6161.3136599999998</v>
      </c>
      <c r="M6" s="18">
        <f>IF([1]Period_2!S4="", NA(), [1]Period_2!S4)</f>
        <v>10401</v>
      </c>
      <c r="N6" s="18">
        <f>IF([1]Period_2!T4="", NA(), [1]Period_2!T4)</f>
        <v>111</v>
      </c>
      <c r="O6" s="35">
        <f>IF([1]Period_2!V4="", NA(), [1]Period_2!V4)</f>
        <v>3861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IF([1]Period_2!Q5="", NA(), [1]Period_2!Q5)</f>
        <v>10518</v>
      </c>
      <c r="L7" s="18">
        <f>IF([1]Period_2!R5="", NA(), [1]Period_2!R5)</f>
        <v>5692.0303599999997</v>
      </c>
      <c r="M7" s="18">
        <f>IF([1]Period_2!S5="", NA(), [1]Period_2!S5)</f>
        <v>7852</v>
      </c>
      <c r="N7" s="18">
        <f>IF([1]Period_2!T5="", NA(), [1]Period_2!T5)</f>
        <v>101</v>
      </c>
      <c r="O7" s="35">
        <f>IF([1]Period_2!V5="", NA(), [1]Period_2!V5)</f>
        <v>3005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IF([1]Period_2!Q6="", NA(), [1]Period_2!Q6)</f>
        <v>7073</v>
      </c>
      <c r="L8" s="18">
        <f>IF([1]Period_2!R6="", NA(), [1]Period_2!R6)</f>
        <v>5474.7900300000001</v>
      </c>
      <c r="M8" s="18">
        <f>IF([1]Period_2!S6="", NA(), [1]Period_2!S6)</f>
        <v>6491</v>
      </c>
      <c r="N8" s="18">
        <f>IF([1]Period_2!T6="", NA(), [1]Period_2!T6)</f>
        <v>99</v>
      </c>
      <c r="O8" s="35">
        <f>IF([1]Period_2!V6="", NA(), [1]Period_2!V6)</f>
        <v>2094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IF([1]Period_2!Q7="", NA(), [1]Period_2!Q7)</f>
        <v>5143</v>
      </c>
      <c r="L9" s="18">
        <f>IF([1]Period_2!R7="", NA(), [1]Period_2!R7)</f>
        <v>5111.3022600000004</v>
      </c>
      <c r="M9" s="18">
        <f>IF([1]Period_2!S7="", NA(), [1]Period_2!S7)</f>
        <v>5713</v>
      </c>
      <c r="N9" s="18">
        <f>IF([1]Period_2!T7="", NA(), [1]Period_2!T7)</f>
        <v>89</v>
      </c>
      <c r="O9" s="35">
        <f>IF([1]Period_2!V7="", NA(), [1]Period_2!V7)</f>
        <v>1925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IF([1]Period_2!Q8="", NA(), [1]Period_2!Q8)</f>
        <v>4239</v>
      </c>
      <c r="L10" s="18">
        <f>IF([1]Period_2!R8="", NA(), [1]Period_2!R8)</f>
        <v>4618.9403199999997</v>
      </c>
      <c r="M10" s="18">
        <f>IF([1]Period_2!S8="", NA(), [1]Period_2!S8)</f>
        <v>5175</v>
      </c>
      <c r="N10" s="18">
        <f>IF([1]Period_2!T8="", NA(), [1]Period_2!T8)</f>
        <v>78</v>
      </c>
      <c r="O10" s="35">
        <f>IF([1]Period_2!V8="", NA(), [1]Period_2!V8)</f>
        <v>1638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f>IF([1]Period_2!Q9="", NA(), [1]Period_2!Q9)</f>
        <v>3792</v>
      </c>
      <c r="L11" s="18">
        <f>IF([1]Period_2!R9="", NA(), [1]Period_2!R9)</f>
        <v>4352.5149199999996</v>
      </c>
      <c r="M11" s="18">
        <f>IF([1]Period_2!S9="", NA(), [1]Period_2!S9)</f>
        <v>4267</v>
      </c>
      <c r="N11" s="18">
        <f>IF([1]Period_2!T9="", NA(), [1]Period_2!T9)</f>
        <v>60</v>
      </c>
      <c r="O11" s="35">
        <f>IF([1]Period_2!V9="", NA(), [1]Period_2!V9)</f>
        <v>1438</v>
      </c>
      <c r="W11" s="5"/>
      <c r="AC11"/>
      <c r="AD11" s="2"/>
    </row>
    <row r="12" spans="2:31" ht="12.75" customHeight="1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f>IF([1]Period_2!Q10="", NA(), [1]Period_2!Q10)</f>
        <v>3355</v>
      </c>
      <c r="L12" s="18">
        <f>IF([1]Period_2!R10="", NA(), [1]Period_2!R10)</f>
        <v>3987.0007599999999</v>
      </c>
      <c r="M12" s="18">
        <f>IF([1]Period_2!S10="", NA(), [1]Period_2!S10)</f>
        <v>3656</v>
      </c>
      <c r="N12" s="18">
        <f>IF([1]Period_2!T10="", NA(), [1]Period_2!T10)</f>
        <v>47</v>
      </c>
      <c r="O12" s="35">
        <f>IF([1]Period_2!V10="", NA(), [1]Period_2!V10)</f>
        <v>1280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f>IF([1]Period_2!Q11="", NA(), [1]Period_2!Q11)</f>
        <v>2228</v>
      </c>
      <c r="L13" s="18">
        <f>IF([1]Period_2!R11="", NA(), [1]Period_2!R11)</f>
        <v>3471.3950399999999</v>
      </c>
      <c r="M13" s="18">
        <f>IF([1]Period_2!S11="", NA(), [1]Period_2!S11)</f>
        <v>3048</v>
      </c>
      <c r="N13" s="18">
        <f>IF([1]Period_2!T11="", NA(), [1]Period_2!T11)</f>
        <v>37</v>
      </c>
      <c r="O13" s="35">
        <f>IF([1]Period_2!V11="", NA(), [1]Period_2!V11)</f>
        <v>971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IF([1]Period_2!Q12="", NA(), [1]Period_2!Q12)</f>
        <v>1466</v>
      </c>
      <c r="L14" s="18">
        <f>IF([1]Period_2!R12="", NA(), [1]Period_2!R12)</f>
        <v>3233.3727600000002</v>
      </c>
      <c r="M14" s="18">
        <f>IF([1]Period_2!S12="", NA(), [1]Period_2!S12)</f>
        <v>2574</v>
      </c>
      <c r="N14" s="18">
        <f>IF([1]Period_2!T12="", NA(), [1]Period_2!T12)</f>
        <v>33</v>
      </c>
      <c r="O14" s="35">
        <f>IF([1]Period_2!V12="", NA(), [1]Period_2!V12)</f>
        <v>760</v>
      </c>
      <c r="W14" s="5"/>
      <c r="AC14"/>
      <c r="AD14" s="2"/>
    </row>
    <row r="15" spans="2:31" ht="12.75" customHeight="1" x14ac:dyDescent="0.2">
      <c r="C15" s="57" t="s">
        <v>0</v>
      </c>
      <c r="D15" s="31">
        <f>MAX(K5:K35)</f>
        <v>19349</v>
      </c>
      <c r="E15" s="32">
        <f t="shared" ref="E15:H15" si="2">MAX(L5:L35)</f>
        <v>7160.9081900000001</v>
      </c>
      <c r="F15" s="32">
        <f t="shared" si="2"/>
        <v>13929</v>
      </c>
      <c r="G15" s="32">
        <f t="shared" si="2"/>
        <v>167</v>
      </c>
      <c r="H15" s="33">
        <f t="shared" si="2"/>
        <v>6314</v>
      </c>
      <c r="I15" s="1">
        <v>11</v>
      </c>
      <c r="J15" s="43">
        <v>1</v>
      </c>
      <c r="K15" s="34">
        <f>IF([1]Period_2!Q13="", NA(), [1]Period_2!Q13)</f>
        <v>298</v>
      </c>
      <c r="L15" s="18">
        <f>IF([1]Period_2!R13="", NA(), [1]Period_2!R13)</f>
        <v>2952.5639700000002</v>
      </c>
      <c r="M15" s="18">
        <f>IF([1]Period_2!S13="", NA(), [1]Period_2!S13)</f>
        <v>2188</v>
      </c>
      <c r="N15" s="18">
        <f>IF([1]Period_2!T13="", NA(), [1]Period_2!T13)</f>
        <v>27</v>
      </c>
      <c r="O15" s="35">
        <f>IF([1]Period_2!V13="", NA(), [1]Period_2!V13)</f>
        <v>528</v>
      </c>
      <c r="W15" s="8"/>
      <c r="AC15"/>
      <c r="AD15" s="2"/>
    </row>
    <row r="16" spans="2:31" ht="12.75" x14ac:dyDescent="0.2">
      <c r="C16" s="58">
        <v>0.95</v>
      </c>
      <c r="D16" s="34">
        <f>PERCENTILE(K5:K35, 0.95)</f>
        <v>11352</v>
      </c>
      <c r="E16" s="18">
        <f t="shared" ref="E16:H16" si="3">PERCENTILE(L5:L35, 0.95)</f>
        <v>5926.6720100000002</v>
      </c>
      <c r="F16" s="18">
        <f t="shared" si="3"/>
        <v>9126.5</v>
      </c>
      <c r="G16" s="18">
        <f t="shared" si="3"/>
        <v>106</v>
      </c>
      <c r="H16" s="35">
        <f t="shared" si="3"/>
        <v>3433</v>
      </c>
      <c r="I16" s="1">
        <v>12</v>
      </c>
      <c r="J16" s="43">
        <v>1</v>
      </c>
      <c r="K16" s="34">
        <f>IF([1]Period_2!Q14="", NA(), [1]Period_2!Q14)</f>
        <v>-84</v>
      </c>
      <c r="L16" s="18">
        <f>IF([1]Period_2!R14="", NA(), [1]Period_2!R14)</f>
        <v>2710.33599</v>
      </c>
      <c r="M16" s="18">
        <f>IF([1]Period_2!S14="", NA(), [1]Period_2!S14)</f>
        <v>1699</v>
      </c>
      <c r="N16" s="18">
        <f>IF([1]Period_2!T14="", NA(), [1]Period_2!T14)</f>
        <v>23</v>
      </c>
      <c r="O16" s="35">
        <f>IF([1]Period_2!V14="", NA(), [1]Period_2!V14)</f>
        <v>297</v>
      </c>
      <c r="W16" s="8"/>
      <c r="AC16"/>
      <c r="AD16" s="2"/>
    </row>
    <row r="17" spans="2:30" ht="12.75" x14ac:dyDescent="0.2">
      <c r="C17" s="59">
        <v>0.75</v>
      </c>
      <c r="D17" s="34">
        <f>PERCENTILE(K5:K35, 0.75)</f>
        <v>2791.5</v>
      </c>
      <c r="E17" s="18">
        <f t="shared" ref="E17:H17" si="4">PERCENTILE(L5:L35, 0.75)</f>
        <v>3729.1979000000001</v>
      </c>
      <c r="F17" s="18">
        <f t="shared" si="4"/>
        <v>3352</v>
      </c>
      <c r="G17" s="18">
        <f t="shared" si="4"/>
        <v>42</v>
      </c>
      <c r="H17" s="35">
        <f t="shared" si="4"/>
        <v>1125.5</v>
      </c>
      <c r="I17" s="1">
        <v>13</v>
      </c>
      <c r="J17" s="43">
        <v>1</v>
      </c>
      <c r="K17" s="34">
        <f>IF([1]Period_2!Q15="", NA(), [1]Period_2!Q15)</f>
        <v>-1411</v>
      </c>
      <c r="L17" s="18">
        <f>IF([1]Period_2!R15="", NA(), [1]Period_2!R15)</f>
        <v>2485.14867</v>
      </c>
      <c r="M17" s="18">
        <f>IF([1]Period_2!S15="", NA(), [1]Period_2!S15)</f>
        <v>1389</v>
      </c>
      <c r="N17" s="18">
        <f>IF([1]Period_2!T15="", NA(), [1]Period_2!T15)</f>
        <v>21</v>
      </c>
      <c r="O17" s="35">
        <f>IF([1]Period_2!V15="", NA(), [1]Period_2!V15)</f>
        <v>57</v>
      </c>
      <c r="W17" s="5"/>
      <c r="AC17"/>
      <c r="AD17" s="2"/>
    </row>
    <row r="18" spans="2:30" ht="12.75" x14ac:dyDescent="0.2">
      <c r="C18" s="59">
        <v>0.5</v>
      </c>
      <c r="D18" s="34">
        <f>PERCENTILE(K5:K35, 0.5)</f>
        <v>-3997</v>
      </c>
      <c r="E18" s="18">
        <f t="shared" ref="E18:H18" si="5">PERCENTILE(L5:L35, 0.5)</f>
        <v>1587.27198</v>
      </c>
      <c r="F18" s="18">
        <f t="shared" si="5"/>
        <v>576</v>
      </c>
      <c r="G18" s="18">
        <f t="shared" si="5"/>
        <v>0</v>
      </c>
      <c r="H18" s="35">
        <f t="shared" si="5"/>
        <v>-386</v>
      </c>
      <c r="I18" s="1">
        <v>14</v>
      </c>
      <c r="J18" s="43">
        <v>1</v>
      </c>
      <c r="K18" s="34">
        <f>IF([1]Period_2!Q16="", NA(), [1]Period_2!Q16)</f>
        <v>-2563</v>
      </c>
      <c r="L18" s="18">
        <f>IF([1]Period_2!R16="", NA(), [1]Period_2!R16)</f>
        <v>2236.39642</v>
      </c>
      <c r="M18" s="18">
        <f>IF([1]Period_2!S16="", NA(), [1]Period_2!S16)</f>
        <v>1071</v>
      </c>
      <c r="N18" s="18">
        <f>IF([1]Period_2!T16="", NA(), [1]Period_2!T16)</f>
        <v>8</v>
      </c>
      <c r="O18" s="35">
        <f>IF([1]Period_2!V16="", NA(), [1]Period_2!V16)</f>
        <v>-102</v>
      </c>
      <c r="W18" s="5"/>
      <c r="AC18"/>
      <c r="AD18" s="2"/>
    </row>
    <row r="19" spans="2:30" ht="12.75" x14ac:dyDescent="0.2">
      <c r="C19" s="59">
        <v>0.25</v>
      </c>
      <c r="D19" s="34">
        <f>PERCENTILE(K5:K35, 0.25)</f>
        <v>-9022</v>
      </c>
      <c r="E19" s="18">
        <f t="shared" ref="E19:H19" si="6">PERCENTILE(L5:L35, 0.25)</f>
        <v>437.23582999999996</v>
      </c>
      <c r="F19" s="18">
        <f t="shared" si="6"/>
        <v>-2391.5</v>
      </c>
      <c r="G19" s="18">
        <f t="shared" si="6"/>
        <v>-1902</v>
      </c>
      <c r="H19" s="35">
        <f t="shared" si="6"/>
        <v>-1586.5</v>
      </c>
      <c r="I19" s="1">
        <v>15</v>
      </c>
      <c r="J19" s="43">
        <v>1</v>
      </c>
      <c r="K19" s="34">
        <f>IF([1]Period_2!Q17="", NA(), [1]Period_2!Q17)</f>
        <v>-3453</v>
      </c>
      <c r="L19" s="18">
        <f>IF([1]Period_2!R17="", NA(), [1]Period_2!R17)</f>
        <v>2124.9668200000001</v>
      </c>
      <c r="M19" s="18">
        <f>IF([1]Period_2!S17="", NA(), [1]Period_2!S17)</f>
        <v>879</v>
      </c>
      <c r="N19" s="18">
        <f>IF([1]Period_2!T17="", NA(), [1]Period_2!T17)</f>
        <v>4</v>
      </c>
      <c r="O19" s="35">
        <f>IF([1]Period_2!V17="", NA(), [1]Period_2!V17)</f>
        <v>-289</v>
      </c>
      <c r="P19" s="4"/>
      <c r="W19" s="5"/>
      <c r="AC19"/>
      <c r="AD19" s="2"/>
    </row>
    <row r="20" spans="2:30" ht="12.75" x14ac:dyDescent="0.2">
      <c r="C20" s="58">
        <v>0.05</v>
      </c>
      <c r="D20" s="34">
        <f>PERCENTILE(K5:K35, 0.05)</f>
        <v>-17471.5</v>
      </c>
      <c r="E20" s="18">
        <f t="shared" ref="E20:H20" si="7">PERCENTILE(L5:L35, 0.05)</f>
        <v>-1774.3796299999999</v>
      </c>
      <c r="F20" s="18">
        <f t="shared" si="7"/>
        <v>-4943.5</v>
      </c>
      <c r="G20" s="18">
        <f t="shared" si="7"/>
        <v>-7174.5</v>
      </c>
      <c r="H20" s="35">
        <f t="shared" si="7"/>
        <v>-4319.5</v>
      </c>
      <c r="I20" s="1">
        <v>16</v>
      </c>
      <c r="J20" s="43">
        <v>1</v>
      </c>
      <c r="K20" s="34">
        <f>IF([1]Period_2!Q18="", NA(), [1]Period_2!Q18)</f>
        <v>-3997</v>
      </c>
      <c r="L20" s="18">
        <f>IF([1]Period_2!R18="", NA(), [1]Period_2!R18)</f>
        <v>1587.27198</v>
      </c>
      <c r="M20" s="18">
        <f>IF([1]Period_2!S18="", NA(), [1]Period_2!S18)</f>
        <v>576</v>
      </c>
      <c r="N20" s="18">
        <f>IF([1]Period_2!T18="", NA(), [1]Period_2!T18)</f>
        <v>0</v>
      </c>
      <c r="O20" s="35">
        <f>IF([1]Period_2!V18="", NA(), [1]Period_2!V18)</f>
        <v>-386</v>
      </c>
      <c r="P20" s="4"/>
      <c r="W20" s="5"/>
      <c r="AC20"/>
      <c r="AD20" s="2"/>
    </row>
    <row r="21" spans="2:30" ht="12.75" x14ac:dyDescent="0.2">
      <c r="C21" s="60" t="s">
        <v>3</v>
      </c>
      <c r="D21" s="36">
        <f>MIN(K5:K35)</f>
        <v>-33198</v>
      </c>
      <c r="E21" s="23">
        <f t="shared" ref="E21:H21" si="8">MIN(L5:L35)</f>
        <v>-3461.94526</v>
      </c>
      <c r="F21" s="23">
        <f t="shared" si="8"/>
        <v>-9513</v>
      </c>
      <c r="G21" s="23">
        <f t="shared" si="8"/>
        <v>-15100</v>
      </c>
      <c r="H21" s="37">
        <f t="shared" si="8"/>
        <v>-11400</v>
      </c>
      <c r="I21" s="1">
        <v>17</v>
      </c>
      <c r="J21" s="43">
        <v>1</v>
      </c>
      <c r="K21" s="34">
        <f>IF([1]Period_2!Q19="", NA(), [1]Period_2!Q19)</f>
        <v>-4678</v>
      </c>
      <c r="L21" s="18">
        <f>IF([1]Period_2!R19="", NA(), [1]Period_2!R19)</f>
        <v>1475.9341300000001</v>
      </c>
      <c r="M21" s="18">
        <f>IF([1]Period_2!S19="", NA(), [1]Period_2!S19)</f>
        <v>281</v>
      </c>
      <c r="N21" s="18">
        <f>IF([1]Period_2!T19="", NA(), [1]Period_2!T19)</f>
        <v>-4</v>
      </c>
      <c r="O21" s="35">
        <f>IF([1]Period_2!V19="", NA(), [1]Period_2!V19)</f>
        <v>-639</v>
      </c>
      <c r="P21" s="4"/>
      <c r="W21" s="5"/>
      <c r="AC21"/>
      <c r="AD21" s="2"/>
    </row>
    <row r="22" spans="2:30" ht="12.75" x14ac:dyDescent="0.2">
      <c r="C22" s="61" t="s">
        <v>1</v>
      </c>
      <c r="D22" s="31">
        <f>AVERAGE(K5:K35)</f>
        <v>-3769.3548387096776</v>
      </c>
      <c r="E22" s="32">
        <f>AVERAGE(L5:L35)</f>
        <v>1981.7243048387097</v>
      </c>
      <c r="F22" s="32">
        <f>AVERAGE(M5:M35)</f>
        <v>902.22580645161293</v>
      </c>
      <c r="G22" s="32">
        <f>AVERAGE(N5:N35)</f>
        <v>-1642.4193548387098</v>
      </c>
      <c r="H22" s="33">
        <f>AVERAGE(O5:O35)</f>
        <v>-529.70967741935488</v>
      </c>
      <c r="I22" s="1">
        <v>18</v>
      </c>
      <c r="J22" s="43">
        <v>1</v>
      </c>
      <c r="K22" s="34">
        <f>IF([1]Period_2!Q20="", NA(), [1]Period_2!Q20)</f>
        <v>-5561</v>
      </c>
      <c r="L22" s="18">
        <f>IF([1]Period_2!R20="", NA(), [1]Period_2!R20)</f>
        <v>1285.73533</v>
      </c>
      <c r="M22" s="18">
        <f>IF([1]Period_2!S20="", NA(), [1]Period_2!S20)</f>
        <v>-60</v>
      </c>
      <c r="N22" s="18">
        <f>IF([1]Period_2!T20="", NA(), [1]Period_2!T20)</f>
        <v>-69</v>
      </c>
      <c r="O22" s="35">
        <f>IF([1]Period_2!V20="", NA(), [1]Period_2!V20)</f>
        <v>-865</v>
      </c>
      <c r="P22" s="4"/>
      <c r="W22" s="5"/>
      <c r="AC22"/>
      <c r="AD22" s="2"/>
    </row>
    <row r="23" spans="2:30" ht="12.75" x14ac:dyDescent="0.2">
      <c r="C23" s="24" t="s">
        <v>4</v>
      </c>
      <c r="D23" s="34">
        <f>STDEV(K5:K35)</f>
        <v>10247.726354492452</v>
      </c>
      <c r="E23" s="18">
        <f>STDEV(L5:L35)</f>
        <v>2562.356358868074</v>
      </c>
      <c r="F23" s="18">
        <f>STDEV(M5:M35)</f>
        <v>4869.9222561192037</v>
      </c>
      <c r="G23" s="18">
        <f>STDEV(N5:N35)</f>
        <v>3268.5329611738002</v>
      </c>
      <c r="H23" s="35">
        <f>STDEV(O5:O35)</f>
        <v>3050.446767208025</v>
      </c>
      <c r="I23" s="1">
        <v>19</v>
      </c>
      <c r="J23" s="43">
        <v>1</v>
      </c>
      <c r="K23" s="34">
        <f>IF([1]Period_2!Q21="", NA(), [1]Period_2!Q21)</f>
        <v>-6080</v>
      </c>
      <c r="L23" s="18">
        <f>IF([1]Period_2!R21="", NA(), [1]Period_2!R21)</f>
        <v>1077.11941</v>
      </c>
      <c r="M23" s="18">
        <f>IF([1]Period_2!S21="", NA(), [1]Period_2!S21)</f>
        <v>-376</v>
      </c>
      <c r="N23" s="18">
        <f>IF([1]Period_2!T21="", NA(), [1]Period_2!T21)</f>
        <v>-241</v>
      </c>
      <c r="O23" s="35">
        <f>IF([1]Period_2!V21="", NA(), [1]Period_2!V21)</f>
        <v>-1041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53">
        <f>COUNTIF(K$5:K$35,"&gt;=0")/COUNTA(K$5:K$35)</f>
        <v>0.35483870967741937</v>
      </c>
      <c r="E24" s="46">
        <f>COUNTIF(L$5:L$35,"&gt;=0")/COUNTA(L$5:L$35)</f>
        <v>0.77419354838709675</v>
      </c>
      <c r="F24" s="46">
        <f t="shared" ref="F24:H24" si="9">COUNTIF(M$5:M$35,"&gt;=0")/COUNTA(M$5:M$35)</f>
        <v>0.54838709677419351</v>
      </c>
      <c r="G24" s="46">
        <f t="shared" si="9"/>
        <v>0.5161290322580645</v>
      </c>
      <c r="H24" s="47">
        <f t="shared" si="9"/>
        <v>0.41935483870967744</v>
      </c>
      <c r="I24" s="1">
        <v>20</v>
      </c>
      <c r="J24" s="43">
        <v>1</v>
      </c>
      <c r="K24" s="34">
        <f>IF([1]Period_2!Q22="", NA(), [1]Period_2!Q22)</f>
        <v>-6337</v>
      </c>
      <c r="L24" s="18">
        <f>IF([1]Period_2!R22="", NA(), [1]Period_2!R22)</f>
        <v>987.43363999999997</v>
      </c>
      <c r="M24" s="18">
        <f>IF([1]Period_2!S22="", NA(), [1]Period_2!S22)</f>
        <v>-714</v>
      </c>
      <c r="N24" s="18">
        <f>IF([1]Period_2!T22="", NA(), [1]Period_2!T22)</f>
        <v>-640</v>
      </c>
      <c r="O24" s="35">
        <f>IF([1]Period_2!V22="", NA(), [1]Period_2!V22)</f>
        <v>-1117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54">
        <f>1-D24</f>
        <v>0.64516129032258063</v>
      </c>
      <c r="E25" s="48">
        <f>1-E24</f>
        <v>0.22580645161290325</v>
      </c>
      <c r="F25" s="48">
        <f>1-F24</f>
        <v>0.45161290322580649</v>
      </c>
      <c r="G25" s="48">
        <f>1-G24</f>
        <v>0.4838709677419355</v>
      </c>
      <c r="H25" s="49">
        <f>1-H24</f>
        <v>0.58064516129032251</v>
      </c>
      <c r="I25" s="1">
        <v>21</v>
      </c>
      <c r="J25" s="43">
        <v>1</v>
      </c>
      <c r="K25" s="34">
        <f>IF([1]Period_2!Q23="", NA(), [1]Period_2!Q23)</f>
        <v>-6799</v>
      </c>
      <c r="L25" s="18">
        <f>IF([1]Period_2!R23="", NA(), [1]Period_2!R23)</f>
        <v>804.78710000000001</v>
      </c>
      <c r="M25" s="18">
        <f>IF([1]Period_2!S23="", NA(), [1]Period_2!S23)</f>
        <v>-1257</v>
      </c>
      <c r="N25" s="18">
        <f>IF([1]Period_2!T23="", NA(), [1]Period_2!T23)</f>
        <v>-1057</v>
      </c>
      <c r="O25" s="35">
        <f>IF([1]Period_2!V23="", NA(), [1]Period_2!V23)</f>
        <v>-1258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2.75" x14ac:dyDescent="0.2">
      <c r="C26" s="55" t="s">
        <v>2</v>
      </c>
      <c r="D26" s="56">
        <f>MEDIAN(K5:K35)</f>
        <v>-3997</v>
      </c>
      <c r="E26" s="56">
        <f>MEDIAN(L5:L35)</f>
        <v>1587.27198</v>
      </c>
      <c r="F26" s="56">
        <f>MEDIAN(M5:M35)</f>
        <v>576</v>
      </c>
      <c r="G26" s="56">
        <f>MEDIAN(N5:N35)</f>
        <v>0</v>
      </c>
      <c r="H26" s="56">
        <f>MEDIAN(O5:O35)</f>
        <v>-386</v>
      </c>
      <c r="I26" s="1">
        <v>22</v>
      </c>
      <c r="J26" s="43">
        <v>1</v>
      </c>
      <c r="K26" s="34">
        <f>IF([1]Period_2!Q24="", NA(), [1]Period_2!Q24)</f>
        <v>-7809</v>
      </c>
      <c r="L26" s="18">
        <f>IF([1]Period_2!R24="", NA(), [1]Period_2!R24)</f>
        <v>686.04886999999997</v>
      </c>
      <c r="M26" s="18">
        <f>IF([1]Period_2!S24="", NA(), [1]Period_2!S24)</f>
        <v>-1906</v>
      </c>
      <c r="N26" s="18">
        <f>IF([1]Period_2!T24="", NA(), [1]Period_2!T24)</f>
        <v>-1411</v>
      </c>
      <c r="O26" s="35">
        <f>IF([1]Period_2!V24="", NA(), [1]Period_2!V24)</f>
        <v>-1431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34">
        <f>IF([1]Period_2!Q25="", NA(), [1]Period_2!Q25)</f>
        <v>-8470</v>
      </c>
      <c r="L27" s="18">
        <f>IF([1]Period_2!R25="", NA(), [1]Period_2!R25)</f>
        <v>558.25261999999998</v>
      </c>
      <c r="M27" s="18">
        <f>IF([1]Period_2!S25="", NA(), [1]Period_2!S25)</f>
        <v>-2144</v>
      </c>
      <c r="N27" s="18">
        <f>IF([1]Period_2!T25="", NA(), [1]Period_2!T25)</f>
        <v>-1672</v>
      </c>
      <c r="O27" s="35">
        <f>IF([1]Period_2!V25="", NA(), [1]Period_2!V25)</f>
        <v>-1540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IF([1]Period_2!Q26="", NA(), [1]Period_2!Q26)</f>
        <v>-9574</v>
      </c>
      <c r="L28" s="18">
        <f>IF([1]Period_2!R26="", NA(), [1]Period_2!R26)</f>
        <v>316.21904000000001</v>
      </c>
      <c r="M28" s="18">
        <f>IF([1]Period_2!S26="", NA(), [1]Period_2!S26)</f>
        <v>-2639</v>
      </c>
      <c r="N28" s="18">
        <f>IF([1]Period_2!T26="", NA(), [1]Period_2!T26)</f>
        <v>-2132</v>
      </c>
      <c r="O28" s="35">
        <f>IF([1]Period_2!V26="", NA(), [1]Period_2!V26)</f>
        <v>-1633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34">
        <f>IF([1]Period_2!Q27="", NA(), [1]Period_2!Q27)</f>
        <v>-10528</v>
      </c>
      <c r="L29" s="18">
        <f>IF([1]Period_2!R27="", NA(), [1]Period_2!R27)</f>
        <v>-95.62312</v>
      </c>
      <c r="M29" s="18">
        <f>IF([1]Period_2!S27="", NA(), [1]Period_2!S27)</f>
        <v>-3022</v>
      </c>
      <c r="N29" s="18">
        <f>IF([1]Period_2!T27="", NA(), [1]Period_2!T27)</f>
        <v>-2694</v>
      </c>
      <c r="O29" s="35">
        <f>IF([1]Period_2!V27="", NA(), [1]Period_2!V27)</f>
        <v>-1856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34">
        <f>IF([1]Period_2!Q28="", NA(), [1]Period_2!Q28)</f>
        <v>-11936</v>
      </c>
      <c r="L30" s="18">
        <f>IF([1]Period_2!R28="", NA(), [1]Period_2!R28)</f>
        <v>-354.83008000000001</v>
      </c>
      <c r="M30" s="18">
        <f>IF([1]Period_2!S28="", NA(), [1]Period_2!S28)</f>
        <v>-3591</v>
      </c>
      <c r="N30" s="18">
        <f>IF([1]Period_2!T28="", NA(), [1]Period_2!T28)</f>
        <v>-3113</v>
      </c>
      <c r="O30" s="35">
        <f>IF([1]Period_2!V28="", NA(), [1]Period_2!V28)</f>
        <v>-2299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34">
        <f>IF([1]Period_2!Q29="", NA(), [1]Period_2!Q29)</f>
        <v>-13091</v>
      </c>
      <c r="L31" s="18">
        <f>IF([1]Period_2!R29="", NA(), [1]Period_2!R29)</f>
        <v>-689.91597999999999</v>
      </c>
      <c r="M31" s="18">
        <f>IF([1]Period_2!S29="", NA(), [1]Period_2!S29)</f>
        <v>-3893</v>
      </c>
      <c r="N31" s="18">
        <f>IF([1]Period_2!T29="", NA(), [1]Period_2!T29)</f>
        <v>-4018</v>
      </c>
      <c r="O31" s="35">
        <f>IF([1]Period_2!V29="", NA(), [1]Period_2!V29)</f>
        <v>-2818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34">
        <f>IF([1]Period_2!Q30="", NA(), [1]Period_2!Q30)</f>
        <v>-15985</v>
      </c>
      <c r="L32" s="18">
        <f>IF([1]Period_2!R30="", NA(), [1]Period_2!R30)</f>
        <v>-967.25513999999998</v>
      </c>
      <c r="M32" s="18">
        <f>IF([1]Period_2!S30="", NA(), [1]Period_2!S30)</f>
        <v>-4218</v>
      </c>
      <c r="N32" s="18">
        <f>IF([1]Period_2!T30="", NA(), [1]Period_2!T30)</f>
        <v>-5320</v>
      </c>
      <c r="O32" s="35">
        <f>IF([1]Period_2!V30="", NA(), [1]Period_2!V30)</f>
        <v>-3276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34">
        <f>IF([1]Period_2!Q31="", NA(), [1]Period_2!Q31)</f>
        <v>-17079</v>
      </c>
      <c r="L33" s="18">
        <f>IF([1]Period_2!R31="", NA(), [1]Period_2!R31)</f>
        <v>-1185.1621</v>
      </c>
      <c r="M33" s="18">
        <f>IF([1]Period_2!S31="", NA(), [1]Period_2!S31)</f>
        <v>-4704</v>
      </c>
      <c r="N33" s="18">
        <f>IF([1]Period_2!T31="", NA(), [1]Period_2!T31)</f>
        <v>-6556</v>
      </c>
      <c r="O33" s="35">
        <f>IF([1]Period_2!V31="", NA(), [1]Period_2!V31)</f>
        <v>-3771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34">
        <f>IF([1]Period_2!Q32="", NA(), [1]Period_2!Q32)</f>
        <v>-17864</v>
      </c>
      <c r="L34" s="18">
        <f>IF([1]Period_2!R32="", NA(), [1]Period_2!R32)</f>
        <v>-2363.5971599999998</v>
      </c>
      <c r="M34" s="18">
        <f>IF([1]Period_2!S32="", NA(), [1]Period_2!S32)</f>
        <v>-5183</v>
      </c>
      <c r="N34" s="18">
        <f>IF([1]Period_2!T32="", NA(), [1]Period_2!T32)</f>
        <v>-7793</v>
      </c>
      <c r="O34" s="35">
        <f>IF([1]Period_2!V32="", NA(), [1]Period_2!V32)</f>
        <v>-4868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36">
        <f>IF([1]Period_2!Q33="", NA(), [1]Period_2!Q33)</f>
        <v>-33198</v>
      </c>
      <c r="L35" s="23">
        <f>IF([1]Period_2!R33="", NA(), [1]Period_2!R33)</f>
        <v>-3461.94526</v>
      </c>
      <c r="M35" s="23">
        <f>IF([1]Period_2!S33="", NA(), [1]Period_2!S33)</f>
        <v>-9513</v>
      </c>
      <c r="N35" s="23">
        <f>IF([1]Period_2!T33="", NA(), [1]Period_2!T33)</f>
        <v>-15100</v>
      </c>
      <c r="O35" s="37">
        <f>IF([1]Period_2!V33="", NA(), [1]Period_2!V33)</f>
        <v>-11400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zoomScale="85" zoomScaleNormal="85" workbookViewId="0">
      <selection activeCell="C3" sqref="C3:H3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64" t="s">
        <v>22</v>
      </c>
      <c r="D2" s="64"/>
      <c r="E2" s="64"/>
      <c r="F2" s="64"/>
      <c r="G2" s="64"/>
      <c r="H2" s="64"/>
    </row>
    <row r="3" spans="2:31" ht="29.25" customHeight="1" x14ac:dyDescent="0.2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f>MAX(K5:K35)</f>
        <v>20346</v>
      </c>
      <c r="E5" s="39">
        <f t="shared" ref="E5:H5" si="0">MAX(L5:L35)</f>
        <v>10646.875700000001</v>
      </c>
      <c r="F5" s="39">
        <f t="shared" si="0"/>
        <v>17141</v>
      </c>
      <c r="G5" s="39">
        <f t="shared" si="0"/>
        <v>277</v>
      </c>
      <c r="H5" s="39">
        <f t="shared" si="0"/>
        <v>11859</v>
      </c>
      <c r="I5" s="1">
        <v>1</v>
      </c>
      <c r="J5" s="42">
        <v>1</v>
      </c>
      <c r="K5" s="31">
        <f>IF([1]Period_3!Q3="", NA(), [1]Period_3!Q3)</f>
        <v>20346</v>
      </c>
      <c r="L5" s="32">
        <f>IF([1]Period_3!R3="", NA(), [1]Period_3!R3)</f>
        <v>10646.875700000001</v>
      </c>
      <c r="M5" s="32">
        <f>IF([1]Period_3!S3="", NA(), [1]Period_3!S3)</f>
        <v>17141</v>
      </c>
      <c r="N5" s="32">
        <f>IF([1]Period_3!T3="", NA(), [1]Period_3!T3)</f>
        <v>277</v>
      </c>
      <c r="O5" s="33">
        <f>IF([1]Period_3!V3="", NA(), [1]Period_3!V3)</f>
        <v>11859</v>
      </c>
      <c r="AC5"/>
      <c r="AD5" s="2"/>
      <c r="AE5" s="6"/>
    </row>
    <row r="6" spans="2:31" ht="12.75" x14ac:dyDescent="0.2">
      <c r="B6" s="41"/>
      <c r="C6" s="40" t="s">
        <v>13</v>
      </c>
      <c r="D6" s="39">
        <f>-MIN(K5:K35)</f>
        <v>21807</v>
      </c>
      <c r="E6" s="39">
        <f t="shared" ref="E6:H6" si="1">-MIN(L5:L35)</f>
        <v>3899.1872699999999</v>
      </c>
      <c r="F6" s="39">
        <f t="shared" si="1"/>
        <v>10860</v>
      </c>
      <c r="G6" s="39">
        <f t="shared" si="1"/>
        <v>13425</v>
      </c>
      <c r="H6" s="39">
        <f t="shared" si="1"/>
        <v>7384</v>
      </c>
      <c r="I6" s="1">
        <v>2</v>
      </c>
      <c r="J6" s="43">
        <v>1</v>
      </c>
      <c r="K6" s="34">
        <f>IF([1]Period_3!Q4="", NA(), [1]Period_3!Q4)</f>
        <v>14511</v>
      </c>
      <c r="L6" s="18">
        <f>IF([1]Period_3!R4="", NA(), [1]Period_3!R4)</f>
        <v>6191.3261499999999</v>
      </c>
      <c r="M6" s="18">
        <f>IF([1]Period_3!S4="", NA(), [1]Period_3!S4)</f>
        <v>10824</v>
      </c>
      <c r="N6" s="18">
        <f>IF([1]Period_3!T4="", NA(), [1]Period_3!T4)</f>
        <v>144</v>
      </c>
      <c r="O6" s="35">
        <f>IF([1]Period_3!V4="", NA(), [1]Period_3!V4)</f>
        <v>5586</v>
      </c>
      <c r="AC6"/>
      <c r="AD6" s="2"/>
    </row>
    <row r="7" spans="2:31" ht="12.75" x14ac:dyDescent="0.2">
      <c r="I7" s="1">
        <v>3</v>
      </c>
      <c r="J7" s="43">
        <v>1</v>
      </c>
      <c r="K7" s="34">
        <f>IF([1]Period_3!Q5="", NA(), [1]Period_3!Q5)</f>
        <v>12508</v>
      </c>
      <c r="L7" s="18">
        <f>IF([1]Period_3!R5="", NA(), [1]Period_3!R5)</f>
        <v>5623.2656100000004</v>
      </c>
      <c r="M7" s="18">
        <f>IF([1]Period_3!S5="", NA(), [1]Period_3!S5)</f>
        <v>7569</v>
      </c>
      <c r="N7" s="18">
        <f>IF([1]Period_3!T5="", NA(), [1]Period_3!T5)</f>
        <v>112</v>
      </c>
      <c r="O7" s="35">
        <f>IF([1]Period_3!V5="", NA(), [1]Period_3!V5)</f>
        <v>4544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f>IF([1]Period_3!Q6="", NA(), [1]Period_3!Q6)</f>
        <v>11765</v>
      </c>
      <c r="L8" s="18">
        <f>IF([1]Period_3!R6="", NA(), [1]Period_3!R6)</f>
        <v>4612.9996300000003</v>
      </c>
      <c r="M8" s="18">
        <f>IF([1]Period_3!S6="", NA(), [1]Period_3!S6)</f>
        <v>5630</v>
      </c>
      <c r="N8" s="18">
        <f>IF([1]Period_3!T6="", NA(), [1]Period_3!T6)</f>
        <v>99</v>
      </c>
      <c r="O8" s="35">
        <f>IF([1]Period_3!V6="", NA(), [1]Period_3!V6)</f>
        <v>3604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f>IF([1]Period_3!Q7="", NA(), [1]Period_3!Q7)</f>
        <v>10383</v>
      </c>
      <c r="L9" s="18">
        <f>IF([1]Period_3!R7="", NA(), [1]Period_3!R7)</f>
        <v>4269.9997499999999</v>
      </c>
      <c r="M9" s="18">
        <f>IF([1]Period_3!S7="", NA(), [1]Period_3!S7)</f>
        <v>4773</v>
      </c>
      <c r="N9" s="18">
        <f>IF([1]Period_3!T7="", NA(), [1]Period_3!T7)</f>
        <v>88</v>
      </c>
      <c r="O9" s="35">
        <f>IF([1]Period_3!V7="", NA(), [1]Period_3!V7)</f>
        <v>2846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f>IF([1]Period_3!Q8="", NA(), [1]Period_3!Q8)</f>
        <v>8477</v>
      </c>
      <c r="L10" s="18">
        <f>IF([1]Period_3!R8="", NA(), [1]Period_3!R8)</f>
        <v>4002.433</v>
      </c>
      <c r="M10" s="18">
        <f>IF([1]Period_3!S8="", NA(), [1]Period_3!S8)</f>
        <v>4404</v>
      </c>
      <c r="N10" s="18">
        <f>IF([1]Period_3!T8="", NA(), [1]Period_3!T8)</f>
        <v>85</v>
      </c>
      <c r="O10" s="35">
        <f>IF([1]Period_3!V8="", NA(), [1]Period_3!V8)</f>
        <v>2484</v>
      </c>
      <c r="W10" s="5"/>
      <c r="AC10"/>
      <c r="AD10" s="2"/>
    </row>
    <row r="11" spans="2:31" ht="12.75" customHeight="1" x14ac:dyDescent="0.2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f>IF([1]Period_3!Q9="", NA(), [1]Period_3!Q9)</f>
        <v>7312</v>
      </c>
      <c r="L11" s="18">
        <f>IF([1]Period_3!R9="", NA(), [1]Period_3!R9)</f>
        <v>3595.2636200000002</v>
      </c>
      <c r="M11" s="18">
        <f>IF([1]Period_3!S9="", NA(), [1]Period_3!S9)</f>
        <v>3940</v>
      </c>
      <c r="N11" s="18">
        <f>IF([1]Period_3!T9="", NA(), [1]Period_3!T9)</f>
        <v>74</v>
      </c>
      <c r="O11" s="35">
        <f>IF([1]Period_3!V9="", NA(), [1]Period_3!V9)</f>
        <v>2071</v>
      </c>
      <c r="W11" s="5"/>
      <c r="AC11"/>
      <c r="AD11" s="2"/>
    </row>
    <row r="12" spans="2:31" ht="12.75" x14ac:dyDescent="0.2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f>IF([1]Period_3!Q10="", NA(), [1]Period_3!Q10)</f>
        <v>6553</v>
      </c>
      <c r="L12" s="18">
        <f>IF([1]Period_3!R10="", NA(), [1]Period_3!R10)</f>
        <v>3407.57836</v>
      </c>
      <c r="M12" s="18">
        <f>IF([1]Period_3!S10="", NA(), [1]Period_3!S10)</f>
        <v>3071</v>
      </c>
      <c r="N12" s="18">
        <f>IF([1]Period_3!T10="", NA(), [1]Period_3!T10)</f>
        <v>69</v>
      </c>
      <c r="O12" s="35">
        <f>IF([1]Period_3!V10="", NA(), [1]Period_3!V10)</f>
        <v>1858</v>
      </c>
      <c r="W12" s="5"/>
      <c r="AC12"/>
      <c r="AD12" s="2"/>
    </row>
    <row r="13" spans="2:31" ht="12.75" x14ac:dyDescent="0.2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f>IF([1]Period_3!Q11="", NA(), [1]Period_3!Q11)</f>
        <v>3968</v>
      </c>
      <c r="L13" s="18">
        <f>IF([1]Period_3!R11="", NA(), [1]Period_3!R11)</f>
        <v>3219.97937</v>
      </c>
      <c r="M13" s="18">
        <f>IF([1]Period_3!S11="", NA(), [1]Period_3!S11)</f>
        <v>2793</v>
      </c>
      <c r="N13" s="18">
        <f>IF([1]Period_3!T11="", NA(), [1]Period_3!T11)</f>
        <v>57</v>
      </c>
      <c r="O13" s="35">
        <f>IF([1]Period_3!V11="", NA(), [1]Period_3!V11)</f>
        <v>1645</v>
      </c>
      <c r="W13" s="5"/>
      <c r="AC13"/>
      <c r="AD13" s="2"/>
    </row>
    <row r="14" spans="2:31" ht="12.75" customHeight="1" x14ac:dyDescent="0.2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f>IF([1]Period_3!Q12="", NA(), [1]Period_3!Q12)</f>
        <v>2746</v>
      </c>
      <c r="L14" s="18">
        <f>IF([1]Period_3!R12="", NA(), [1]Period_3!R12)</f>
        <v>3021.5257000000001</v>
      </c>
      <c r="M14" s="18">
        <f>IF([1]Period_3!S12="", NA(), [1]Period_3!S12)</f>
        <v>1970</v>
      </c>
      <c r="N14" s="18">
        <f>IF([1]Period_3!T12="", NA(), [1]Period_3!T12)</f>
        <v>48</v>
      </c>
      <c r="O14" s="35">
        <f>IF([1]Period_3!V12="", NA(), [1]Period_3!V12)</f>
        <v>1518</v>
      </c>
      <c r="W14" s="5"/>
      <c r="AC14"/>
      <c r="AD14" s="2"/>
    </row>
    <row r="15" spans="2:31" ht="12.75" customHeight="1" x14ac:dyDescent="0.2">
      <c r="C15" s="20" t="s">
        <v>0</v>
      </c>
      <c r="D15" s="31">
        <f>MAX(K5:K35)</f>
        <v>20346</v>
      </c>
      <c r="E15" s="32">
        <f t="shared" ref="E15:H15" si="2">MAX(L5:L35)</f>
        <v>10646.875700000001</v>
      </c>
      <c r="F15" s="32">
        <f t="shared" si="2"/>
        <v>17141</v>
      </c>
      <c r="G15" s="32">
        <f t="shared" si="2"/>
        <v>277</v>
      </c>
      <c r="H15" s="33">
        <f t="shared" si="2"/>
        <v>11859</v>
      </c>
      <c r="I15" s="1">
        <v>11</v>
      </c>
      <c r="J15" s="43">
        <v>1</v>
      </c>
      <c r="K15" s="34">
        <f>IF([1]Period_3!Q13="", NA(), [1]Period_3!Q13)</f>
        <v>1662</v>
      </c>
      <c r="L15" s="18">
        <f>IF([1]Period_3!R13="", NA(), [1]Period_3!R13)</f>
        <v>2786.4295499999998</v>
      </c>
      <c r="M15" s="18">
        <f>IF([1]Period_3!S13="", NA(), [1]Period_3!S13)</f>
        <v>1626</v>
      </c>
      <c r="N15" s="18">
        <f>IF([1]Period_3!T13="", NA(), [1]Period_3!T13)</f>
        <v>36</v>
      </c>
      <c r="O15" s="35">
        <f>IF([1]Period_3!V13="", NA(), [1]Period_3!V13)</f>
        <v>1331</v>
      </c>
      <c r="W15" s="8"/>
      <c r="AC15"/>
      <c r="AD15" s="2"/>
    </row>
    <row r="16" spans="2:31" ht="12.75" x14ac:dyDescent="0.2">
      <c r="C16" s="21">
        <v>0.95</v>
      </c>
      <c r="D16" s="34">
        <f>PERCENTILE(K5:K35, 0.95)</f>
        <v>13509.5</v>
      </c>
      <c r="E16" s="18">
        <f t="shared" ref="E16:H16" si="3">PERCENTILE(L5:L35, 0.95)</f>
        <v>5907.2958799999997</v>
      </c>
      <c r="F16" s="18">
        <f t="shared" si="3"/>
        <v>9196.5</v>
      </c>
      <c r="G16" s="18">
        <f t="shared" si="3"/>
        <v>128</v>
      </c>
      <c r="H16" s="35">
        <f t="shared" si="3"/>
        <v>5065</v>
      </c>
      <c r="I16" s="1">
        <v>12</v>
      </c>
      <c r="J16" s="43">
        <v>1</v>
      </c>
      <c r="K16" s="34">
        <f>IF([1]Period_3!Q14="", NA(), [1]Period_3!Q14)</f>
        <v>840</v>
      </c>
      <c r="L16" s="18">
        <f>IF([1]Period_3!R14="", NA(), [1]Period_3!R14)</f>
        <v>2504.2619599999998</v>
      </c>
      <c r="M16" s="18">
        <f>IF([1]Period_3!S14="", NA(), [1]Period_3!S14)</f>
        <v>1072</v>
      </c>
      <c r="N16" s="18">
        <f>IF([1]Period_3!T14="", NA(), [1]Period_3!T14)</f>
        <v>31</v>
      </c>
      <c r="O16" s="35">
        <f>IF([1]Period_3!V14="", NA(), [1]Period_3!V14)</f>
        <v>1038</v>
      </c>
      <c r="W16" s="8"/>
      <c r="AC16"/>
      <c r="AD16" s="2"/>
    </row>
    <row r="17" spans="1:30" ht="12.75" x14ac:dyDescent="0.2">
      <c r="C17" s="22">
        <v>0.75</v>
      </c>
      <c r="D17" s="34">
        <f>PERCENTILE(K5:K35, 0.75)</f>
        <v>5260.5</v>
      </c>
      <c r="E17" s="18">
        <f t="shared" ref="E17:H17" si="4">PERCENTILE(L5:L35, 0.75)</f>
        <v>3313.7788650000002</v>
      </c>
      <c r="F17" s="18">
        <f t="shared" si="4"/>
        <v>2932</v>
      </c>
      <c r="G17" s="18">
        <f t="shared" si="4"/>
        <v>63</v>
      </c>
      <c r="H17" s="35">
        <f t="shared" si="4"/>
        <v>1751.5</v>
      </c>
      <c r="I17" s="1">
        <v>13</v>
      </c>
      <c r="J17" s="43">
        <v>1</v>
      </c>
      <c r="K17" s="34">
        <f>IF([1]Period_3!Q15="", NA(), [1]Period_3!Q15)</f>
        <v>91</v>
      </c>
      <c r="L17" s="18">
        <f>IF([1]Period_3!R15="", NA(), [1]Period_3!R15)</f>
        <v>2271.94245</v>
      </c>
      <c r="M17" s="18">
        <f>IF([1]Period_3!S15="", NA(), [1]Period_3!S15)</f>
        <v>707</v>
      </c>
      <c r="N17" s="18">
        <f>IF([1]Period_3!T15="", NA(), [1]Period_3!T15)</f>
        <v>28</v>
      </c>
      <c r="O17" s="35">
        <f>IF([1]Period_3!V15="", NA(), [1]Period_3!V15)</f>
        <v>600</v>
      </c>
      <c r="W17" s="5"/>
      <c r="AC17"/>
      <c r="AD17" s="2"/>
    </row>
    <row r="18" spans="1:30" ht="12.75" x14ac:dyDescent="0.2">
      <c r="C18" s="22">
        <v>0.5</v>
      </c>
      <c r="D18" s="34">
        <f>PERCENTILE(K5:K35, 0.5)</f>
        <v>-2636</v>
      </c>
      <c r="E18" s="18">
        <f t="shared" ref="E18:H18" si="5">PERCENTILE(L5:L35, 0.5)</f>
        <v>1848.5669</v>
      </c>
      <c r="F18" s="18">
        <f t="shared" si="5"/>
        <v>-614</v>
      </c>
      <c r="G18" s="18">
        <f t="shared" si="5"/>
        <v>16</v>
      </c>
      <c r="H18" s="35">
        <f t="shared" si="5"/>
        <v>106</v>
      </c>
      <c r="I18" s="1">
        <v>14</v>
      </c>
      <c r="J18" s="43">
        <v>1</v>
      </c>
      <c r="K18" s="34">
        <f>IF([1]Period_3!Q16="", NA(), [1]Period_3!Q16)</f>
        <v>-762</v>
      </c>
      <c r="L18" s="18">
        <f>IF([1]Period_3!R16="", NA(), [1]Period_3!R16)</f>
        <v>2040.6248399999999</v>
      </c>
      <c r="M18" s="18">
        <f>IF([1]Period_3!S16="", NA(), [1]Period_3!S16)</f>
        <v>382</v>
      </c>
      <c r="N18" s="18">
        <f>IF([1]Period_3!T16="", NA(), [1]Period_3!T16)</f>
        <v>26</v>
      </c>
      <c r="O18" s="35">
        <f>IF([1]Period_3!V16="", NA(), [1]Period_3!V16)</f>
        <v>457</v>
      </c>
      <c r="W18" s="5"/>
      <c r="AC18"/>
      <c r="AD18" s="2"/>
    </row>
    <row r="19" spans="1:30" ht="12.75" x14ac:dyDescent="0.2">
      <c r="C19" s="22">
        <v>0.25</v>
      </c>
      <c r="D19" s="34">
        <f>PERCENTILE(K5:K35, 0.25)</f>
        <v>-8226</v>
      </c>
      <c r="E19" s="18">
        <f t="shared" ref="E19:H19" si="6">PERCENTILE(L5:L35, 0.25)</f>
        <v>56.982425000000006</v>
      </c>
      <c r="F19" s="18">
        <f t="shared" si="6"/>
        <v>-3178</v>
      </c>
      <c r="G19" s="18">
        <f t="shared" si="6"/>
        <v>-1054.5</v>
      </c>
      <c r="H19" s="35">
        <f t="shared" si="6"/>
        <v>-1333.5</v>
      </c>
      <c r="I19" s="1">
        <v>15</v>
      </c>
      <c r="J19" s="43">
        <v>1</v>
      </c>
      <c r="K19" s="34">
        <f>IF([1]Period_3!Q17="", NA(), [1]Period_3!Q17)</f>
        <v>-1030</v>
      </c>
      <c r="L19" s="18">
        <f>IF([1]Period_3!R17="", NA(), [1]Period_3!R17)</f>
        <v>1991.2890500000001</v>
      </c>
      <c r="M19" s="18">
        <f>IF([1]Period_3!S17="", NA(), [1]Period_3!S17)</f>
        <v>-265</v>
      </c>
      <c r="N19" s="18">
        <f>IF([1]Period_3!T17="", NA(), [1]Period_3!T17)</f>
        <v>23</v>
      </c>
      <c r="O19" s="35">
        <f>IF([1]Period_3!V17="", NA(), [1]Period_3!V17)</f>
        <v>382</v>
      </c>
      <c r="P19" s="4"/>
      <c r="W19" s="5"/>
      <c r="AC19"/>
      <c r="AD19" s="2"/>
    </row>
    <row r="20" spans="1:30" ht="12.75" x14ac:dyDescent="0.2">
      <c r="C20" s="21">
        <v>0.05</v>
      </c>
      <c r="D20" s="34">
        <f>PERCENTILE(K5:K35, 0.05)</f>
        <v>-15287</v>
      </c>
      <c r="E20" s="18">
        <f t="shared" ref="E20:H20" si="7">PERCENTILE(L5:L35, 0.05)</f>
        <v>-2084.6792799999998</v>
      </c>
      <c r="F20" s="18">
        <f t="shared" si="7"/>
        <v>-6245.5</v>
      </c>
      <c r="G20" s="18">
        <f t="shared" si="7"/>
        <v>-6008.5</v>
      </c>
      <c r="H20" s="35">
        <f t="shared" si="7"/>
        <v>-3570.5</v>
      </c>
      <c r="I20" s="1">
        <v>16</v>
      </c>
      <c r="J20" s="43">
        <v>1</v>
      </c>
      <c r="K20" s="34">
        <f>IF([1]Period_3!Q18="", NA(), [1]Period_3!Q18)</f>
        <v>-2636</v>
      </c>
      <c r="L20" s="18">
        <f>IF([1]Period_3!R18="", NA(), [1]Period_3!R18)</f>
        <v>1848.5669</v>
      </c>
      <c r="M20" s="18">
        <f>IF([1]Period_3!S18="", NA(), [1]Period_3!S18)</f>
        <v>-614</v>
      </c>
      <c r="N20" s="18">
        <f>IF([1]Period_3!T18="", NA(), [1]Period_3!T18)</f>
        <v>16</v>
      </c>
      <c r="O20" s="35">
        <f>IF([1]Period_3!V18="", NA(), [1]Period_3!V18)</f>
        <v>106</v>
      </c>
      <c r="P20" s="4"/>
      <c r="W20" s="5"/>
      <c r="AC20"/>
      <c r="AD20" s="2"/>
    </row>
    <row r="21" spans="1:30" ht="12.75" x14ac:dyDescent="0.2">
      <c r="C21" s="62" t="s">
        <v>3</v>
      </c>
      <c r="D21" s="34">
        <f>MIN(K5:K35)</f>
        <v>-21807</v>
      </c>
      <c r="E21" s="18">
        <f t="shared" ref="E21:H21" si="8">MIN(L5:L35)</f>
        <v>-3899.1872699999999</v>
      </c>
      <c r="F21" s="18">
        <f t="shared" si="8"/>
        <v>-10860</v>
      </c>
      <c r="G21" s="18">
        <f t="shared" si="8"/>
        <v>-13425</v>
      </c>
      <c r="H21" s="35">
        <f t="shared" si="8"/>
        <v>-7384</v>
      </c>
      <c r="I21" s="1">
        <v>17</v>
      </c>
      <c r="J21" s="43">
        <v>1</v>
      </c>
      <c r="K21" s="34">
        <f>IF([1]Period_3!Q19="", NA(), [1]Period_3!Q19)</f>
        <v>-3639</v>
      </c>
      <c r="L21" s="18">
        <f>IF([1]Period_3!R19="", NA(), [1]Period_3!R19)</f>
        <v>1647.5767599999999</v>
      </c>
      <c r="M21" s="18">
        <f>IF([1]Period_3!S19="", NA(), [1]Period_3!S19)</f>
        <v>-694</v>
      </c>
      <c r="N21" s="18">
        <f>IF([1]Period_3!T19="", NA(), [1]Period_3!T19)</f>
        <v>8</v>
      </c>
      <c r="O21" s="35">
        <f>IF([1]Period_3!V19="", NA(), [1]Period_3!V19)</f>
        <v>-104</v>
      </c>
      <c r="P21" s="4"/>
      <c r="W21" s="5"/>
      <c r="AC21"/>
      <c r="AD21" s="2"/>
    </row>
    <row r="22" spans="1:30" ht="12.75" x14ac:dyDescent="0.2">
      <c r="C22" s="61" t="s">
        <v>1</v>
      </c>
      <c r="D22" s="31">
        <f>AVERAGE(K5:K35)</f>
        <v>-1570.4516129032259</v>
      </c>
      <c r="E22" s="32">
        <f>AVERAGE(L5:L35)</f>
        <v>1859.2813083870958</v>
      </c>
      <c r="F22" s="32">
        <f>AVERAGE(M5:M35)</f>
        <v>272.77419354838707</v>
      </c>
      <c r="G22" s="32">
        <f>AVERAGE(N5:N35)</f>
        <v>-1237.0967741935483</v>
      </c>
      <c r="H22" s="33">
        <f>AVERAGE(O5:O35)</f>
        <v>406</v>
      </c>
      <c r="I22" s="1">
        <v>18</v>
      </c>
      <c r="J22" s="43">
        <v>1</v>
      </c>
      <c r="K22" s="34">
        <f>IF([1]Period_3!Q20="", NA(), [1]Period_3!Q20)</f>
        <v>-4378</v>
      </c>
      <c r="L22" s="18">
        <f>IF([1]Period_3!R20="", NA(), [1]Period_3!R20)</f>
        <v>1529.3646200000001</v>
      </c>
      <c r="M22" s="18">
        <f>IF([1]Period_3!S20="", NA(), [1]Period_3!S20)</f>
        <v>-957</v>
      </c>
      <c r="N22" s="18">
        <f>IF([1]Period_3!T20="", NA(), [1]Period_3!T20)</f>
        <v>5</v>
      </c>
      <c r="O22" s="35">
        <f>IF([1]Period_3!V20="", NA(), [1]Period_3!V20)</f>
        <v>-359</v>
      </c>
      <c r="P22" s="4"/>
      <c r="W22" s="5"/>
      <c r="AC22"/>
      <c r="AD22" s="2"/>
    </row>
    <row r="23" spans="1:30" ht="12.75" x14ac:dyDescent="0.2">
      <c r="C23" s="24" t="s">
        <v>4</v>
      </c>
      <c r="D23" s="34">
        <f>STDEV(K5:K35)</f>
        <v>9830.0467711288456</v>
      </c>
      <c r="E23" s="18">
        <f>STDEV(L5:L35)</f>
        <v>2844.6951922652052</v>
      </c>
      <c r="F23" s="18">
        <f>STDEV(M5:M35)</f>
        <v>5456.3877349376935</v>
      </c>
      <c r="G23" s="18">
        <f>STDEV(N5:N35)</f>
        <v>2863.5795472897053</v>
      </c>
      <c r="H23" s="35">
        <f>STDEV(O5:O35)</f>
        <v>3357.4431442195214</v>
      </c>
      <c r="I23" s="1">
        <v>19</v>
      </c>
      <c r="J23" s="43">
        <v>1</v>
      </c>
      <c r="K23" s="34">
        <f>IF([1]Period_3!Q21="", NA(), [1]Period_3!Q21)</f>
        <v>-5426</v>
      </c>
      <c r="L23" s="18">
        <f>IF([1]Period_3!R21="", NA(), [1]Period_3!R21)</f>
        <v>1275.8373300000001</v>
      </c>
      <c r="M23" s="18">
        <f>IF([1]Period_3!S21="", NA(), [1]Period_3!S21)</f>
        <v>-1330</v>
      </c>
      <c r="N23" s="18">
        <f>IF([1]Period_3!T21="", NA(), [1]Period_3!T21)</f>
        <v>0</v>
      </c>
      <c r="O23" s="35">
        <f>IF([1]Period_3!V21="", NA(), [1]Period_3!V21)</f>
        <v>-452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53">
        <f>COUNTIF(K$5:K$35,"&gt;=0")/COUNTA(K$5:K$35)</f>
        <v>0.41935483870967744</v>
      </c>
      <c r="E24" s="46">
        <f t="shared" ref="E24:H24" si="9">COUNTIF(L$5:L$35,"&gt;=0")/COUNTA(L$5:L$35)</f>
        <v>0.74193548387096775</v>
      </c>
      <c r="F24" s="46">
        <f t="shared" si="9"/>
        <v>0.45161290322580644</v>
      </c>
      <c r="G24" s="46">
        <f t="shared" si="9"/>
        <v>0.61290322580645162</v>
      </c>
      <c r="H24" s="47">
        <f t="shared" si="9"/>
        <v>0.5161290322580645</v>
      </c>
      <c r="I24" s="1">
        <v>20</v>
      </c>
      <c r="J24" s="43">
        <v>1</v>
      </c>
      <c r="K24" s="34">
        <f>IF([1]Period_3!Q22="", NA(), [1]Period_3!Q22)</f>
        <v>-6107</v>
      </c>
      <c r="L24" s="18">
        <f>IF([1]Period_3!R22="", NA(), [1]Period_3!R22)</f>
        <v>1020.8905</v>
      </c>
      <c r="M24" s="18">
        <f>IF([1]Period_3!S22="", NA(), [1]Period_3!S22)</f>
        <v>-1760</v>
      </c>
      <c r="N24" s="18">
        <f>IF([1]Period_3!T22="", NA(), [1]Period_3!T22)</f>
        <v>-10</v>
      </c>
      <c r="O24" s="35">
        <f>IF([1]Period_3!V22="", NA(), [1]Period_3!V22)</f>
        <v>-611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54">
        <f>1-D24</f>
        <v>0.58064516129032251</v>
      </c>
      <c r="E25" s="48">
        <f>1-E24</f>
        <v>0.25806451612903225</v>
      </c>
      <c r="F25" s="48">
        <f>1-F24</f>
        <v>0.54838709677419351</v>
      </c>
      <c r="G25" s="48">
        <f>1-G24</f>
        <v>0.38709677419354838</v>
      </c>
      <c r="H25" s="49">
        <f>1-H24</f>
        <v>0.4838709677419355</v>
      </c>
      <c r="I25" s="1">
        <v>21</v>
      </c>
      <c r="J25" s="43">
        <v>1</v>
      </c>
      <c r="K25" s="34">
        <f>IF([1]Period_3!Q23="", NA(), [1]Period_3!Q23)</f>
        <v>-6919</v>
      </c>
      <c r="L25" s="18">
        <f>IF([1]Period_3!R23="", NA(), [1]Period_3!R23)</f>
        <v>909.20714999999996</v>
      </c>
      <c r="M25" s="18">
        <f>IF([1]Period_3!S23="", NA(), [1]Period_3!S23)</f>
        <v>-2069</v>
      </c>
      <c r="N25" s="18">
        <f>IF([1]Period_3!T23="", NA(), [1]Period_3!T23)</f>
        <v>-136</v>
      </c>
      <c r="O25" s="35">
        <f>IF([1]Period_3!V23="", NA(), [1]Period_3!V23)</f>
        <v>-668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2.75" x14ac:dyDescent="0.2">
      <c r="C26" s="55" t="s">
        <v>2</v>
      </c>
      <c r="D26" s="56">
        <f>MEDIAN(K5:K35)</f>
        <v>-2636</v>
      </c>
      <c r="E26" s="56">
        <f>MEDIAN(L5:L35)</f>
        <v>1848.5669</v>
      </c>
      <c r="F26" s="56">
        <f>MEDIAN(M5:M35)</f>
        <v>-614</v>
      </c>
      <c r="G26" s="56">
        <f>MEDIAN(N5:N35)</f>
        <v>16</v>
      </c>
      <c r="H26" s="56">
        <f>MEDIAN(O5:O35)</f>
        <v>106</v>
      </c>
      <c r="I26" s="1">
        <v>22</v>
      </c>
      <c r="J26" s="43">
        <v>1</v>
      </c>
      <c r="K26" s="34">
        <f>IF([1]Period_3!Q24="", NA(), [1]Period_3!Q24)</f>
        <v>-7139</v>
      </c>
      <c r="L26" s="18">
        <f>IF([1]Period_3!R24="", NA(), [1]Period_3!R24)</f>
        <v>490.57607000000002</v>
      </c>
      <c r="M26" s="18">
        <f>IF([1]Period_3!S24="", NA(), [1]Period_3!S24)</f>
        <v>-2323</v>
      </c>
      <c r="N26" s="18">
        <f>IF([1]Period_3!T24="", NA(), [1]Period_3!T24)</f>
        <v>-340</v>
      </c>
      <c r="O26" s="35">
        <f>IF([1]Period_3!V24="", NA(), [1]Period_3!V24)</f>
        <v>-922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f>IF([1]Period_3!Q25="", NA(), [1]Period_3!Q25)</f>
        <v>-7984</v>
      </c>
      <c r="L27" s="18">
        <f>IF([1]Period_3!R25="", NA(), [1]Period_3!R25)</f>
        <v>186.71779000000001</v>
      </c>
      <c r="M27" s="18">
        <f>IF([1]Period_3!S25="", NA(), [1]Period_3!S25)</f>
        <v>-3072</v>
      </c>
      <c r="N27" s="18">
        <f>IF([1]Period_3!T25="", NA(), [1]Period_3!T25)</f>
        <v>-882</v>
      </c>
      <c r="O27" s="35">
        <f>IF([1]Period_3!V25="", NA(), [1]Period_3!V25)</f>
        <v>-1127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f>IF([1]Period_3!Q26="", NA(), [1]Period_3!Q26)</f>
        <v>-8468</v>
      </c>
      <c r="L28" s="18">
        <f>IF([1]Period_3!R26="", NA(), [1]Period_3!R26)</f>
        <v>-72.752939999999995</v>
      </c>
      <c r="M28" s="18">
        <f>IF([1]Period_3!S26="", NA(), [1]Period_3!S26)</f>
        <v>-3284</v>
      </c>
      <c r="N28" s="18">
        <f>IF([1]Period_3!T26="", NA(), [1]Period_3!T26)</f>
        <v>-1227</v>
      </c>
      <c r="O28" s="35">
        <f>IF([1]Period_3!V26="", NA(), [1]Period_3!V26)</f>
        <v>-1540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f>IF([1]Period_3!Q27="", NA(), [1]Period_3!Q27)</f>
        <v>-9527</v>
      </c>
      <c r="L29" s="18">
        <f>IF([1]Period_3!R27="", NA(), [1]Period_3!R27)</f>
        <v>-222.46003999999999</v>
      </c>
      <c r="M29" s="18">
        <f>IF([1]Period_3!S27="", NA(), [1]Period_3!S27)</f>
        <v>-3696</v>
      </c>
      <c r="N29" s="18">
        <f>IF([1]Period_3!T27="", NA(), [1]Period_3!T27)</f>
        <v>-1618</v>
      </c>
      <c r="O29" s="35">
        <f>IF([1]Period_3!V27="", NA(), [1]Period_3!V27)</f>
        <v>-1805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f>IF([1]Period_3!Q28="", NA(), [1]Period_3!Q28)</f>
        <v>-10244</v>
      </c>
      <c r="L30" s="18">
        <f>IF([1]Period_3!R28="", NA(), [1]Period_3!R28)</f>
        <v>-681.16758000000004</v>
      </c>
      <c r="M30" s="18">
        <f>IF([1]Period_3!S28="", NA(), [1]Period_3!S28)</f>
        <v>-4243</v>
      </c>
      <c r="N30" s="18">
        <f>IF([1]Period_3!T28="", NA(), [1]Period_3!T28)</f>
        <v>-2140</v>
      </c>
      <c r="O30" s="35">
        <f>IF([1]Period_3!V28="", NA(), [1]Period_3!V28)</f>
        <v>-2106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34">
        <f>IF([1]Period_3!Q29="", NA(), [1]Period_3!Q29)</f>
        <v>-10843</v>
      </c>
      <c r="L31" s="18">
        <f>IF([1]Period_3!R29="", NA(), [1]Period_3!R29)</f>
        <v>-1005.5702</v>
      </c>
      <c r="M31" s="18">
        <f>IF([1]Period_3!S29="", NA(), [1]Period_3!S29)</f>
        <v>-4740</v>
      </c>
      <c r="N31" s="18">
        <f>IF([1]Period_3!T29="", NA(), [1]Period_3!T29)</f>
        <v>-3498</v>
      </c>
      <c r="O31" s="35">
        <f>IF([1]Period_3!V29="", NA(), [1]Period_3!V29)</f>
        <v>-2406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34">
        <f>IF([1]Period_3!Q30="", NA(), [1]Period_3!Q30)</f>
        <v>-12363</v>
      </c>
      <c r="L32" s="18">
        <f>IF([1]Period_3!R30="", NA(), [1]Period_3!R30)</f>
        <v>-1406.3147100000001</v>
      </c>
      <c r="M32" s="18">
        <f>IF([1]Period_3!S30="", NA(), [1]Period_3!S30)</f>
        <v>-5048</v>
      </c>
      <c r="N32" s="18">
        <f>IF([1]Period_3!T30="", NA(), [1]Period_3!T30)</f>
        <v>-4283</v>
      </c>
      <c r="O32" s="35">
        <f>IF([1]Period_3!V30="", NA(), [1]Period_3!V30)</f>
        <v>-2718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I33" s="1">
        <v>29</v>
      </c>
      <c r="J33" s="43">
        <v>1</v>
      </c>
      <c r="K33" s="34">
        <f>IF([1]Period_3!Q31="", NA(), [1]Period_3!Q31)</f>
        <v>-14275</v>
      </c>
      <c r="L33" s="18">
        <f>IF([1]Period_3!R31="", NA(), [1]Period_3!R31)</f>
        <v>-1880.00784</v>
      </c>
      <c r="M33" s="18">
        <f>IF([1]Period_3!S31="", NA(), [1]Period_3!S31)</f>
        <v>-6040</v>
      </c>
      <c r="N33" s="18">
        <f>IF([1]Period_3!T31="", NA(), [1]Period_3!T31)</f>
        <v>-5434</v>
      </c>
      <c r="O33" s="35">
        <f>IF([1]Period_3!V31="", NA(), [1]Period_3!V31)</f>
        <v>-2994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I34" s="1">
        <v>30</v>
      </c>
      <c r="J34" s="43">
        <v>1</v>
      </c>
      <c r="K34" s="34">
        <f>IF([1]Period_3!Q32="", NA(), [1]Period_3!Q32)</f>
        <v>-16299</v>
      </c>
      <c r="L34" s="18">
        <f>IF([1]Period_3!R32="", NA(), [1]Period_3!R32)</f>
        <v>-2289.3507199999999</v>
      </c>
      <c r="M34" s="18">
        <f>IF([1]Period_3!S32="", NA(), [1]Period_3!S32)</f>
        <v>-6451</v>
      </c>
      <c r="N34" s="18">
        <f>IF([1]Period_3!T32="", NA(), [1]Period_3!T32)</f>
        <v>-6583</v>
      </c>
      <c r="O34" s="35">
        <f>IF([1]Period_3!V32="", NA(), [1]Period_3!V32)</f>
        <v>-4147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I35" s="1">
        <v>31</v>
      </c>
      <c r="J35" s="44">
        <v>1</v>
      </c>
      <c r="K35" s="36">
        <f>IF([1]Period_3!Q33="", NA(), [1]Period_3!Q33)</f>
        <v>-21807</v>
      </c>
      <c r="L35" s="23">
        <f>IF([1]Period_3!R33="", NA(), [1]Period_3!R33)</f>
        <v>-3899.1872699999999</v>
      </c>
      <c r="M35" s="23">
        <f>IF([1]Period_3!S33="", NA(), [1]Period_3!S33)</f>
        <v>-10860</v>
      </c>
      <c r="N35" s="23">
        <f>IF([1]Period_3!T33="", NA(), [1]Period_3!T33)</f>
        <v>-13425</v>
      </c>
      <c r="O35" s="37">
        <f>IF([1]Period_3!V33="", NA(), [1]Period_3!V33)</f>
        <v>-7384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PROJECT-21-29118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http://sharedocs/sites/so/gso/_layouts/15/DocIdRedir.aspx?ID=PROJECT-21-29118</Url>
      <Description>PROJECT-21-29118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548E436-861F-4992-8E1D-ACC743405309}"/>
</file>

<file path=customXml/itemProps2.xml><?xml version="1.0" encoding="utf-8"?>
<ds:datastoreItem xmlns:ds="http://schemas.openxmlformats.org/officeDocument/2006/customXml" ds:itemID="{C460374B-0EC7-454F-A3EE-8E4ED2B8DFBB}"/>
</file>

<file path=customXml/itemProps3.xml><?xml version="1.0" encoding="utf-8"?>
<ds:datastoreItem xmlns:ds="http://schemas.openxmlformats.org/officeDocument/2006/customXml" ds:itemID="{B3C14EAF-A694-45F4-918C-C95675FA3972}"/>
</file>

<file path=customXml/itemProps4.xml><?xml version="1.0" encoding="utf-8"?>
<ds:datastoreItem xmlns:ds="http://schemas.openxmlformats.org/officeDocument/2006/customXml" ds:itemID="{E67F1A0D-608C-47E8-AAB4-D0B7C6063A44}"/>
</file>

<file path=customXml/itemProps5.xml><?xml version="1.0" encoding="utf-8"?>
<ds:datastoreItem xmlns:ds="http://schemas.openxmlformats.org/officeDocument/2006/customXml" ds:itemID="{B19006E3-DD10-4463-B0B4-5AFC927126C4}"/>
</file>

<file path=customXml/itemProps6.xml><?xml version="1.0" encoding="utf-8"?>
<ds:datastoreItem xmlns:ds="http://schemas.openxmlformats.org/officeDocument/2006/customXml" ds:itemID="{849251A8-3CF6-481F-BF8D-0E7D61CF26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 17 Published MOS estimates</vt:lpstr>
      <vt:lpstr>Jul 17 Published MOS estimates</vt:lpstr>
      <vt:lpstr>Aug 17 Published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MOS_Estimates_Supporting_Data_Jun_2017_to_Aug_2017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2016-11-04T05:44:08Z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e07c788a-f95d-4184-843c-8b730144efc3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