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stevens\Desktop\"/>
    </mc:Choice>
  </mc:AlternateContent>
  <bookViews>
    <workbookView xWindow="120" yWindow="180" windowWidth="6030" windowHeight="5145"/>
  </bookViews>
  <sheets>
    <sheet name="SEP 18 MOS estimates" sheetId="4" r:id="rId1"/>
    <sheet name="OCT 18 MOS estimates" sheetId="8" r:id="rId2"/>
    <sheet name="NOV 18 MOS estimates" sheetId="6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O34" i="6" l="1"/>
  <c r="N34" i="6"/>
  <c r="M34" i="6"/>
  <c r="L34" i="6"/>
  <c r="K34" i="6"/>
  <c r="O33" i="6"/>
  <c r="N33" i="6"/>
  <c r="M33" i="6"/>
  <c r="L33" i="6"/>
  <c r="K33" i="6"/>
  <c r="O32" i="6"/>
  <c r="N32" i="6"/>
  <c r="M32" i="6"/>
  <c r="L32" i="6"/>
  <c r="K32" i="6"/>
  <c r="O31" i="6"/>
  <c r="N31" i="6"/>
  <c r="M31" i="6"/>
  <c r="L31" i="6"/>
  <c r="K31" i="6"/>
  <c r="O30" i="6"/>
  <c r="N30" i="6"/>
  <c r="M30" i="6"/>
  <c r="L30" i="6"/>
  <c r="K30" i="6"/>
  <c r="O29" i="6"/>
  <c r="N29" i="6"/>
  <c r="M29" i="6"/>
  <c r="L29" i="6"/>
  <c r="K29" i="6"/>
  <c r="O28" i="6"/>
  <c r="N28" i="6"/>
  <c r="M28" i="6"/>
  <c r="L28" i="6"/>
  <c r="K28" i="6"/>
  <c r="O27" i="6"/>
  <c r="N27" i="6"/>
  <c r="M27" i="6"/>
  <c r="L27" i="6"/>
  <c r="K27" i="6"/>
  <c r="O26" i="6"/>
  <c r="N26" i="6"/>
  <c r="M26" i="6"/>
  <c r="L26" i="6"/>
  <c r="K26" i="6"/>
  <c r="O25" i="6"/>
  <c r="N25" i="6"/>
  <c r="M25" i="6"/>
  <c r="L25" i="6"/>
  <c r="K25" i="6"/>
  <c r="O24" i="6"/>
  <c r="N24" i="6"/>
  <c r="M24" i="6"/>
  <c r="L24" i="6"/>
  <c r="K24" i="6"/>
  <c r="O23" i="6"/>
  <c r="N23" i="6"/>
  <c r="M23" i="6"/>
  <c r="L23" i="6"/>
  <c r="K23" i="6"/>
  <c r="O22" i="6"/>
  <c r="N22" i="6"/>
  <c r="M22" i="6"/>
  <c r="L22" i="6"/>
  <c r="K22" i="6"/>
  <c r="O21" i="6"/>
  <c r="N21" i="6"/>
  <c r="M21" i="6"/>
  <c r="L21" i="6"/>
  <c r="K21" i="6"/>
  <c r="O20" i="6"/>
  <c r="N20" i="6"/>
  <c r="M20" i="6"/>
  <c r="L20" i="6"/>
  <c r="K20" i="6"/>
  <c r="O19" i="6"/>
  <c r="N19" i="6"/>
  <c r="M19" i="6"/>
  <c r="L19" i="6"/>
  <c r="K19" i="6"/>
  <c r="O18" i="6"/>
  <c r="N18" i="6"/>
  <c r="M18" i="6"/>
  <c r="L18" i="6"/>
  <c r="K18" i="6"/>
  <c r="O17" i="6"/>
  <c r="N17" i="6"/>
  <c r="M17" i="6"/>
  <c r="L17" i="6"/>
  <c r="K17" i="6"/>
  <c r="O16" i="6"/>
  <c r="N16" i="6"/>
  <c r="M16" i="6"/>
  <c r="L16" i="6"/>
  <c r="K16" i="6"/>
  <c r="O15" i="6"/>
  <c r="N15" i="6"/>
  <c r="M15" i="6"/>
  <c r="L15" i="6"/>
  <c r="K15" i="6"/>
  <c r="O14" i="6"/>
  <c r="N14" i="6"/>
  <c r="M14" i="6"/>
  <c r="L14" i="6"/>
  <c r="K14" i="6"/>
  <c r="O13" i="6"/>
  <c r="N13" i="6"/>
  <c r="M13" i="6"/>
  <c r="L13" i="6"/>
  <c r="K13" i="6"/>
  <c r="O12" i="6"/>
  <c r="N12" i="6"/>
  <c r="M12" i="6"/>
  <c r="L12" i="6"/>
  <c r="K12" i="6"/>
  <c r="O11" i="6"/>
  <c r="N11" i="6"/>
  <c r="M11" i="6"/>
  <c r="L11" i="6"/>
  <c r="K11" i="6"/>
  <c r="O10" i="6"/>
  <c r="N10" i="6"/>
  <c r="M10" i="6"/>
  <c r="L10" i="6"/>
  <c r="K10" i="6"/>
  <c r="O9" i="6"/>
  <c r="N9" i="6"/>
  <c r="M9" i="6"/>
  <c r="L9" i="6"/>
  <c r="K9" i="6"/>
  <c r="O8" i="6"/>
  <c r="N8" i="6"/>
  <c r="M8" i="6"/>
  <c r="L8" i="6"/>
  <c r="K8" i="6"/>
  <c r="O7" i="6"/>
  <c r="N7" i="6"/>
  <c r="M7" i="6"/>
  <c r="L7" i="6"/>
  <c r="K7" i="6"/>
  <c r="O6" i="6"/>
  <c r="N6" i="6"/>
  <c r="M6" i="6"/>
  <c r="L6" i="6"/>
  <c r="K6" i="6"/>
  <c r="O5" i="6"/>
  <c r="N5" i="6"/>
  <c r="M5" i="6"/>
  <c r="L5" i="6"/>
  <c r="K5" i="6"/>
  <c r="O35" i="8"/>
  <c r="N35" i="8"/>
  <c r="M35" i="8"/>
  <c r="L35" i="8"/>
  <c r="K35" i="8"/>
  <c r="O34" i="8"/>
  <c r="N34" i="8"/>
  <c r="M34" i="8"/>
  <c r="L34" i="8"/>
  <c r="K34" i="8"/>
  <c r="O33" i="8"/>
  <c r="N33" i="8"/>
  <c r="M33" i="8"/>
  <c r="L33" i="8"/>
  <c r="K33" i="8"/>
  <c r="O32" i="8"/>
  <c r="N32" i="8"/>
  <c r="M32" i="8"/>
  <c r="L32" i="8"/>
  <c r="K32" i="8"/>
  <c r="O31" i="8"/>
  <c r="N31" i="8"/>
  <c r="M31" i="8"/>
  <c r="L31" i="8"/>
  <c r="K31" i="8"/>
  <c r="O30" i="8"/>
  <c r="N30" i="8"/>
  <c r="M30" i="8"/>
  <c r="L30" i="8"/>
  <c r="K30" i="8"/>
  <c r="O29" i="8"/>
  <c r="N29" i="8"/>
  <c r="M29" i="8"/>
  <c r="L29" i="8"/>
  <c r="K29" i="8"/>
  <c r="O28" i="8"/>
  <c r="N28" i="8"/>
  <c r="M28" i="8"/>
  <c r="L28" i="8"/>
  <c r="K28" i="8"/>
  <c r="O27" i="8"/>
  <c r="N27" i="8"/>
  <c r="M27" i="8"/>
  <c r="L27" i="8"/>
  <c r="K27" i="8"/>
  <c r="O26" i="8"/>
  <c r="N26" i="8"/>
  <c r="M26" i="8"/>
  <c r="L26" i="8"/>
  <c r="K26" i="8"/>
  <c r="O25" i="8"/>
  <c r="N25" i="8"/>
  <c r="M25" i="8"/>
  <c r="L25" i="8"/>
  <c r="K25" i="8"/>
  <c r="O24" i="8"/>
  <c r="N24" i="8"/>
  <c r="M24" i="8"/>
  <c r="L24" i="8"/>
  <c r="K24" i="8"/>
  <c r="O23" i="8"/>
  <c r="N23" i="8"/>
  <c r="M23" i="8"/>
  <c r="L23" i="8"/>
  <c r="K23" i="8"/>
  <c r="O22" i="8"/>
  <c r="N22" i="8"/>
  <c r="M22" i="8"/>
  <c r="L22" i="8"/>
  <c r="K22" i="8"/>
  <c r="O21" i="8"/>
  <c r="N21" i="8"/>
  <c r="M21" i="8"/>
  <c r="L21" i="8"/>
  <c r="K21" i="8"/>
  <c r="O20" i="8"/>
  <c r="N20" i="8"/>
  <c r="M20" i="8"/>
  <c r="L20" i="8"/>
  <c r="K20" i="8"/>
  <c r="O19" i="8"/>
  <c r="N19" i="8"/>
  <c r="M19" i="8"/>
  <c r="L19" i="8"/>
  <c r="K19" i="8"/>
  <c r="O18" i="8"/>
  <c r="N18" i="8"/>
  <c r="M18" i="8"/>
  <c r="L18" i="8"/>
  <c r="K18" i="8"/>
  <c r="O17" i="8"/>
  <c r="N17" i="8"/>
  <c r="M17" i="8"/>
  <c r="L17" i="8"/>
  <c r="K17" i="8"/>
  <c r="O16" i="8"/>
  <c r="N16" i="8"/>
  <c r="M16" i="8"/>
  <c r="L16" i="8"/>
  <c r="K16" i="8"/>
  <c r="O15" i="8"/>
  <c r="N15" i="8"/>
  <c r="M15" i="8"/>
  <c r="L15" i="8"/>
  <c r="K15" i="8"/>
  <c r="O14" i="8"/>
  <c r="N14" i="8"/>
  <c r="M14" i="8"/>
  <c r="L14" i="8"/>
  <c r="K14" i="8"/>
  <c r="O13" i="8"/>
  <c r="N13" i="8"/>
  <c r="M13" i="8"/>
  <c r="L13" i="8"/>
  <c r="K13" i="8"/>
  <c r="O12" i="8"/>
  <c r="N12" i="8"/>
  <c r="M12" i="8"/>
  <c r="L12" i="8"/>
  <c r="K12" i="8"/>
  <c r="O11" i="8"/>
  <c r="N11" i="8"/>
  <c r="M11" i="8"/>
  <c r="L11" i="8"/>
  <c r="K11" i="8"/>
  <c r="O10" i="8"/>
  <c r="N10" i="8"/>
  <c r="M10" i="8"/>
  <c r="L10" i="8"/>
  <c r="K10" i="8"/>
  <c r="O9" i="8"/>
  <c r="N9" i="8"/>
  <c r="M9" i="8"/>
  <c r="L9" i="8"/>
  <c r="K9" i="8"/>
  <c r="O8" i="8"/>
  <c r="N8" i="8"/>
  <c r="M8" i="8"/>
  <c r="L8" i="8"/>
  <c r="K8" i="8"/>
  <c r="O7" i="8"/>
  <c r="N7" i="8"/>
  <c r="M7" i="8"/>
  <c r="L7" i="8"/>
  <c r="K7" i="8"/>
  <c r="O6" i="8"/>
  <c r="N6" i="8"/>
  <c r="M6" i="8"/>
  <c r="L6" i="8"/>
  <c r="K6" i="8"/>
  <c r="O5" i="8"/>
  <c r="N5" i="8"/>
  <c r="M5" i="8"/>
  <c r="L5" i="8"/>
  <c r="K5" i="8"/>
  <c r="O34" i="4"/>
  <c r="N34" i="4"/>
  <c r="M34" i="4"/>
  <c r="L34" i="4"/>
  <c r="K34" i="4"/>
  <c r="O33" i="4"/>
  <c r="N33" i="4"/>
  <c r="M33" i="4"/>
  <c r="L33" i="4"/>
  <c r="K33" i="4"/>
  <c r="O32" i="4"/>
  <c r="N32" i="4"/>
  <c r="M32" i="4"/>
  <c r="L32" i="4"/>
  <c r="K32" i="4"/>
  <c r="O31" i="4"/>
  <c r="N31" i="4"/>
  <c r="M31" i="4"/>
  <c r="L31" i="4"/>
  <c r="K31" i="4"/>
  <c r="O30" i="4"/>
  <c r="N30" i="4"/>
  <c r="M30" i="4"/>
  <c r="L30" i="4"/>
  <c r="K30" i="4"/>
  <c r="O29" i="4"/>
  <c r="N29" i="4"/>
  <c r="M29" i="4"/>
  <c r="L29" i="4"/>
  <c r="K29" i="4"/>
  <c r="O28" i="4"/>
  <c r="N28" i="4"/>
  <c r="M28" i="4"/>
  <c r="L28" i="4"/>
  <c r="K28" i="4"/>
  <c r="O27" i="4"/>
  <c r="N27" i="4"/>
  <c r="M27" i="4"/>
  <c r="L27" i="4"/>
  <c r="K27" i="4"/>
  <c r="O26" i="4"/>
  <c r="N26" i="4"/>
  <c r="M26" i="4"/>
  <c r="L26" i="4"/>
  <c r="K26" i="4"/>
  <c r="O25" i="4"/>
  <c r="N25" i="4"/>
  <c r="M25" i="4"/>
  <c r="L25" i="4"/>
  <c r="K25" i="4"/>
  <c r="O24" i="4"/>
  <c r="N24" i="4"/>
  <c r="M24" i="4"/>
  <c r="L24" i="4"/>
  <c r="K24" i="4"/>
  <c r="O23" i="4"/>
  <c r="N23" i="4"/>
  <c r="M23" i="4"/>
  <c r="L23" i="4"/>
  <c r="K23" i="4"/>
  <c r="O22" i="4"/>
  <c r="N22" i="4"/>
  <c r="M22" i="4"/>
  <c r="L22" i="4"/>
  <c r="K22" i="4"/>
  <c r="O21" i="4"/>
  <c r="N21" i="4"/>
  <c r="M21" i="4"/>
  <c r="L21" i="4"/>
  <c r="K21" i="4"/>
  <c r="O20" i="4"/>
  <c r="N20" i="4"/>
  <c r="M20" i="4"/>
  <c r="L20" i="4"/>
  <c r="K20" i="4"/>
  <c r="O19" i="4"/>
  <c r="N19" i="4"/>
  <c r="M19" i="4"/>
  <c r="L19" i="4"/>
  <c r="K19" i="4"/>
  <c r="O18" i="4"/>
  <c r="N18" i="4"/>
  <c r="M18" i="4"/>
  <c r="L18" i="4"/>
  <c r="K18" i="4"/>
  <c r="O17" i="4"/>
  <c r="N17" i="4"/>
  <c r="M17" i="4"/>
  <c r="L17" i="4"/>
  <c r="K17" i="4"/>
  <c r="O16" i="4"/>
  <c r="N16" i="4"/>
  <c r="M16" i="4"/>
  <c r="L16" i="4"/>
  <c r="K16" i="4"/>
  <c r="O15" i="4"/>
  <c r="N15" i="4"/>
  <c r="M15" i="4"/>
  <c r="L15" i="4"/>
  <c r="K15" i="4"/>
  <c r="O14" i="4"/>
  <c r="N14" i="4"/>
  <c r="M14" i="4"/>
  <c r="L14" i="4"/>
  <c r="K14" i="4"/>
  <c r="O13" i="4"/>
  <c r="N13" i="4"/>
  <c r="M13" i="4"/>
  <c r="L13" i="4"/>
  <c r="K13" i="4"/>
  <c r="O12" i="4"/>
  <c r="N12" i="4"/>
  <c r="M12" i="4"/>
  <c r="L12" i="4"/>
  <c r="K12" i="4"/>
  <c r="O11" i="4"/>
  <c r="N11" i="4"/>
  <c r="M11" i="4"/>
  <c r="L11" i="4"/>
  <c r="K11" i="4"/>
  <c r="O10" i="4"/>
  <c r="N10" i="4"/>
  <c r="M10" i="4"/>
  <c r="L10" i="4"/>
  <c r="K10" i="4"/>
  <c r="O9" i="4"/>
  <c r="N9" i="4"/>
  <c r="M9" i="4"/>
  <c r="L9" i="4"/>
  <c r="K9" i="4"/>
  <c r="O8" i="4"/>
  <c r="N8" i="4"/>
  <c r="M8" i="4"/>
  <c r="L8" i="4"/>
  <c r="K8" i="4"/>
  <c r="D5" i="4" s="1"/>
  <c r="O7" i="4"/>
  <c r="N7" i="4"/>
  <c r="M7" i="4"/>
  <c r="L7" i="4"/>
  <c r="K7" i="4"/>
  <c r="O6" i="4"/>
  <c r="N6" i="4"/>
  <c r="M6" i="4"/>
  <c r="L6" i="4"/>
  <c r="K6" i="4"/>
  <c r="O5" i="4"/>
  <c r="N5" i="4"/>
  <c r="M5" i="4"/>
  <c r="L5" i="4"/>
  <c r="K5" i="4"/>
  <c r="D24" i="8" l="1"/>
  <c r="D24" i="6"/>
  <c r="E24" i="6"/>
  <c r="F24" i="6"/>
  <c r="G24" i="6"/>
  <c r="H24" i="6"/>
  <c r="E24" i="8"/>
  <c r="F24" i="8"/>
  <c r="G24" i="8"/>
  <c r="H24" i="8"/>
  <c r="D24" i="4"/>
  <c r="H24" i="4"/>
  <c r="E24" i="4"/>
  <c r="F24" i="4"/>
  <c r="G24" i="4"/>
  <c r="G25" i="4" l="1"/>
  <c r="H25" i="4"/>
  <c r="F25" i="4"/>
  <c r="E25" i="4"/>
  <c r="D25" i="4"/>
  <c r="H23" i="4"/>
  <c r="G23" i="4"/>
  <c r="F23" i="4"/>
  <c r="E23" i="4"/>
  <c r="D23" i="4"/>
  <c r="H22" i="4"/>
  <c r="G22" i="4"/>
  <c r="F22" i="4"/>
  <c r="E22" i="4"/>
  <c r="D22" i="4"/>
  <c r="H26" i="4"/>
  <c r="G26" i="4"/>
  <c r="F26" i="4"/>
  <c r="E26" i="4"/>
  <c r="D26" i="4"/>
  <c r="H21" i="4"/>
  <c r="G21" i="4"/>
  <c r="F21" i="4"/>
  <c r="E21" i="4"/>
  <c r="D21" i="4"/>
  <c r="H20" i="4"/>
  <c r="G20" i="4"/>
  <c r="F20" i="4"/>
  <c r="E20" i="4"/>
  <c r="D20" i="4"/>
  <c r="H19" i="4"/>
  <c r="G19" i="4"/>
  <c r="F19" i="4"/>
  <c r="E19" i="4"/>
  <c r="D19" i="4"/>
  <c r="H18" i="4"/>
  <c r="G18" i="4"/>
  <c r="F18" i="4"/>
  <c r="E18" i="4"/>
  <c r="D18" i="4"/>
  <c r="H17" i="4"/>
  <c r="G17" i="4"/>
  <c r="F17" i="4"/>
  <c r="E17" i="4"/>
  <c r="D17" i="4"/>
  <c r="H16" i="4"/>
  <c r="G16" i="4"/>
  <c r="F16" i="4"/>
  <c r="E16" i="4"/>
  <c r="D16" i="4"/>
  <c r="H15" i="4"/>
  <c r="G15" i="4"/>
  <c r="F15" i="4"/>
  <c r="E15" i="4"/>
  <c r="D15" i="4"/>
  <c r="H6" i="4"/>
  <c r="G6" i="4"/>
  <c r="F6" i="4"/>
  <c r="E6" i="4"/>
  <c r="D6" i="4"/>
  <c r="H5" i="4"/>
  <c r="G5" i="4"/>
  <c r="F5" i="4"/>
  <c r="E5" i="4"/>
  <c r="H25" i="8"/>
  <c r="G25" i="8"/>
  <c r="F25" i="8"/>
  <c r="E25" i="8"/>
  <c r="D25" i="8"/>
  <c r="H23" i="8"/>
  <c r="G23" i="8"/>
  <c r="F23" i="8"/>
  <c r="E23" i="8"/>
  <c r="D23" i="8"/>
  <c r="H22" i="8"/>
  <c r="G22" i="8"/>
  <c r="F22" i="8"/>
  <c r="E22" i="8"/>
  <c r="D22" i="8"/>
  <c r="H26" i="8"/>
  <c r="G26" i="8"/>
  <c r="F26" i="8"/>
  <c r="E26" i="8"/>
  <c r="D26" i="8"/>
  <c r="H21" i="8"/>
  <c r="G21" i="8"/>
  <c r="F21" i="8"/>
  <c r="E21" i="8"/>
  <c r="D21" i="8"/>
  <c r="H20" i="8"/>
  <c r="G20" i="8"/>
  <c r="F20" i="8"/>
  <c r="E20" i="8"/>
  <c r="D20" i="8"/>
  <c r="H19" i="8"/>
  <c r="G19" i="8"/>
  <c r="F19" i="8"/>
  <c r="E19" i="8"/>
  <c r="D19" i="8"/>
  <c r="H18" i="8"/>
  <c r="G18" i="8"/>
  <c r="F18" i="8"/>
  <c r="E18" i="8"/>
  <c r="D18" i="8"/>
  <c r="H17" i="8"/>
  <c r="G17" i="8"/>
  <c r="F17" i="8"/>
  <c r="E17" i="8"/>
  <c r="D17" i="8"/>
  <c r="H16" i="8"/>
  <c r="G16" i="8"/>
  <c r="F16" i="8"/>
  <c r="E16" i="8"/>
  <c r="D16" i="8"/>
  <c r="H15" i="8"/>
  <c r="G15" i="8"/>
  <c r="F15" i="8"/>
  <c r="E15" i="8"/>
  <c r="D15" i="8"/>
  <c r="H6" i="8"/>
  <c r="G6" i="8"/>
  <c r="F6" i="8"/>
  <c r="E6" i="8"/>
  <c r="D6" i="8"/>
  <c r="H5" i="8"/>
  <c r="G5" i="8"/>
  <c r="F5" i="8"/>
  <c r="E5" i="8"/>
  <c r="D5" i="8"/>
  <c r="H25" i="6" l="1"/>
  <c r="G25" i="6"/>
  <c r="F25" i="6"/>
  <c r="E25" i="6"/>
  <c r="D25" i="6"/>
  <c r="H26" i="6"/>
  <c r="D26" i="6"/>
  <c r="F26" i="6" l="1"/>
  <c r="G26" i="6"/>
  <c r="E26" i="6"/>
  <c r="E6" i="6"/>
  <c r="E5" i="6"/>
  <c r="E15" i="6"/>
  <c r="E16" i="6"/>
  <c r="E17" i="6"/>
  <c r="E18" i="6"/>
  <c r="E19" i="6"/>
  <c r="E20" i="6"/>
  <c r="E21" i="6"/>
  <c r="E22" i="6"/>
  <c r="E23" i="6"/>
  <c r="F6" i="6"/>
  <c r="F5" i="6"/>
  <c r="F15" i="6"/>
  <c r="F16" i="6"/>
  <c r="F17" i="6"/>
  <c r="F18" i="6"/>
  <c r="F19" i="6"/>
  <c r="F20" i="6"/>
  <c r="F21" i="6"/>
  <c r="F22" i="6"/>
  <c r="F23" i="6"/>
  <c r="G15" i="6"/>
  <c r="G16" i="6"/>
  <c r="G17" i="6"/>
  <c r="G18" i="6"/>
  <c r="G19" i="6"/>
  <c r="G20" i="6"/>
  <c r="G21" i="6"/>
  <c r="G22" i="6"/>
  <c r="G23" i="6"/>
  <c r="G6" i="6"/>
  <c r="G5" i="6"/>
  <c r="D21" i="6"/>
  <c r="D17" i="6"/>
  <c r="D6" i="6"/>
  <c r="D20" i="6"/>
  <c r="D16" i="6"/>
  <c r="D5" i="6"/>
  <c r="D23" i="6"/>
  <c r="D19" i="6"/>
  <c r="D15" i="6"/>
  <c r="D22" i="6"/>
  <c r="D18" i="6"/>
  <c r="H5" i="6"/>
  <c r="H15" i="6"/>
  <c r="H16" i="6"/>
  <c r="H17" i="6"/>
  <c r="H18" i="6"/>
  <c r="H19" i="6"/>
  <c r="H20" i="6"/>
  <c r="H21" i="6"/>
  <c r="H22" i="6"/>
  <c r="H23" i="6"/>
  <c r="H6" i="6"/>
</calcChain>
</file>

<file path=xl/comments1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<sst xmlns="http://schemas.openxmlformats.org/spreadsheetml/2006/main" count="96" uniqueCount="25">
  <si>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</si>
  <si>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</si>
  <si>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</si>
  <si>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</si>
  <si>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</si>
  <si>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</si>
  <si>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</si>
  <si>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</si>
  <si>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</si>
  <si>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</si>
  <si>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</si>
  <si>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</si>
  <si>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</si>
  <si>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</si>
  <si>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</si>
  <si>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</si>
  <si>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</si>
  <si>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</si>
  <si>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</si>
  <si>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</si>
  <si>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</si>
  <si>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</si>
  <si>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November 2018</t>
  </si>
  <si>
    <t>MOS Period: October 2018</t>
  </si>
  <si>
    <t>MOS Period: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</si>
</sst>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quotePrefix="1" applyFont="1"/>
    <xf numFmtId="1" fontId="3" fillId="0" borderId="0" xfId="0" applyNumberFormat="1" applyFont="1" applyBorder="1"/>
    <xf numFmtId="165" fontId="3" fillId="0" borderId="0" xfId="4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9" fontId="3" fillId="0" borderId="0" xfId="4" applyFont="1" applyBorder="1"/>
    <xf numFmtId="9" fontId="3" fillId="0" borderId="0" xfId="4" applyFont="1" applyFill="1" applyBorder="1"/>
    <xf numFmtId="9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/>
    <xf numFmtId="3" fontId="7" fillId="2" borderId="0" xfId="1" applyNumberFormat="1" applyFont="1" applyFill="1" applyBorder="1"/>
    <xf numFmtId="164" fontId="7" fillId="3" borderId="8" xfId="0" applyNumberFormat="1" applyFont="1" applyFill="1" applyBorder="1"/>
    <xf numFmtId="164" fontId="7" fillId="2" borderId="9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10" xfId="4" applyFont="1" applyFill="1" applyBorder="1" applyAlignment="1">
      <alignment horizontal="center"/>
    </xf>
    <xf numFmtId="3" fontId="7" fillId="2" borderId="11" xfId="1" applyNumberFormat="1" applyFont="1" applyFill="1" applyBorder="1"/>
    <xf numFmtId="0" fontId="9" fillId="2" borderId="7" xfId="0" applyFont="1" applyFill="1" applyBorder="1"/>
    <xf numFmtId="164" fontId="7" fillId="2" borderId="5" xfId="0" applyNumberFormat="1" applyFont="1" applyFill="1" applyBorder="1"/>
    <xf numFmtId="164" fontId="7" fillId="2" borderId="6" xfId="0" applyNumberFormat="1" applyFont="1" applyFill="1" applyBorder="1"/>
    <xf numFmtId="0" fontId="8" fillId="0" borderId="0" xfId="0" applyFont="1" applyBorder="1" applyAlignment="1">
      <alignment wrapText="1"/>
    </xf>
    <xf numFmtId="2" fontId="10" fillId="4" borderId="13" xfId="0" applyNumberFormat="1" applyFont="1" applyFill="1" applyBorder="1" applyAlignment="1">
      <alignment horizontal="center" wrapText="1"/>
    </xf>
    <xf numFmtId="2" fontId="10" fillId="4" borderId="14" xfId="0" applyNumberFormat="1" applyFont="1" applyFill="1" applyBorder="1" applyAlignment="1">
      <alignment horizontal="center" wrapText="1"/>
    </xf>
    <xf numFmtId="2" fontId="10" fillId="4" borderId="15" xfId="0" applyNumberFormat="1" applyFont="1" applyFill="1" applyBorder="1" applyAlignment="1">
      <alignment horizontal="center" wrapText="1"/>
    </xf>
    <xf numFmtId="3" fontId="7" fillId="2" borderId="5" xfId="1" applyNumberFormat="1" applyFont="1" applyFill="1" applyBorder="1"/>
    <xf numFmtId="3" fontId="7" fillId="2" borderId="12" xfId="1" applyNumberFormat="1" applyFont="1" applyFill="1" applyBorder="1"/>
    <xf numFmtId="3" fontId="7" fillId="2" borderId="16" xfId="1" applyNumberFormat="1" applyFont="1" applyFill="1" applyBorder="1"/>
    <xf numFmtId="3" fontId="7" fillId="2" borderId="7" xfId="1" applyNumberFormat="1" applyFont="1" applyFill="1" applyBorder="1"/>
    <xf numFmtId="3" fontId="7" fillId="2" borderId="17" xfId="1" applyNumberFormat="1" applyFont="1" applyFill="1" applyBorder="1"/>
    <xf numFmtId="3" fontId="7" fillId="2" borderId="6" xfId="1" applyNumberFormat="1" applyFont="1" applyFill="1" applyBorder="1"/>
    <xf numFmtId="3" fontId="7" fillId="2" borderId="18" xfId="1" applyNumberFormat="1" applyFont="1" applyFill="1" applyBorder="1"/>
    <xf numFmtId="2" fontId="10" fillId="4" borderId="0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/>
    <xf numFmtId="0" fontId="15" fillId="2" borderId="2" xfId="0" applyFont="1" applyFill="1" applyBorder="1"/>
    <xf numFmtId="0" fontId="3" fillId="0" borderId="0" xfId="0" applyFont="1" applyFill="1"/>
    <xf numFmtId="3" fontId="7" fillId="2" borderId="1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3" fontId="7" fillId="2" borderId="4" xfId="1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9" fontId="7" fillId="2" borderId="12" xfId="4" applyFont="1" applyFill="1" applyBorder="1"/>
    <xf numFmtId="9" fontId="7" fillId="2" borderId="16" xfId="4" applyFont="1" applyFill="1" applyBorder="1"/>
    <xf numFmtId="9" fontId="7" fillId="2" borderId="11" xfId="4" applyFont="1" applyFill="1" applyBorder="1"/>
    <xf numFmtId="9" fontId="7" fillId="2" borderId="18" xfId="4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9" fontId="7" fillId="2" borderId="5" xfId="4" applyFont="1" applyFill="1" applyBorder="1"/>
    <xf numFmtId="9" fontId="7" fillId="2" borderId="6" xfId="4" applyFont="1" applyFill="1" applyBorder="1"/>
    <xf numFmtId="0" fontId="17" fillId="0" borderId="0" xfId="0" applyFont="1" applyFill="1" applyBorder="1"/>
    <xf numFmtId="3" fontId="18" fillId="0" borderId="0" xfId="1" applyNumberFormat="1" applyFont="1" applyFill="1" applyBorder="1"/>
    <xf numFmtId="164" fontId="7" fillId="2" borderId="5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  <xf numFmtId="9" fontId="7" fillId="2" borderId="7" xfId="4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9" fillId="2" borderId="5" xfId="0" applyFont="1" applyFill="1" applyBorder="1"/>
    <xf numFmtId="164" fontId="7" fillId="2" borderId="10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164" fontId="11" fillId="4" borderId="19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'SEP 18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'SEP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18 MOS estimates'!$D$19:$H$19</c:f>
              <c:numCache>
                <c:formatCode>#,##0</c:formatCode>
                <c:ptCount val="5"/>
                <c:pt idx="0">
                  <c:v>-6552.75</c:v>
                </c:pt>
                <c:pt idx="1">
                  <c:v>-1210.3766375</c:v>
                </c:pt>
                <c:pt idx="2">
                  <c:v>-3136</c:v>
                </c:pt>
                <c:pt idx="3">
                  <c:v>-1971.25</c:v>
                </c:pt>
                <c:pt idx="4">
                  <c:v>-524.25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 18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18 MOS estimates'!$D$20:$H$20</c:f>
              <c:numCache>
                <c:formatCode>#,##0</c:formatCode>
                <c:ptCount val="5"/>
                <c:pt idx="0">
                  <c:v>-13043.75</c:v>
                </c:pt>
                <c:pt idx="1">
                  <c:v>-3261.0047945000001</c:v>
                </c:pt>
                <c:pt idx="2">
                  <c:v>-6069.2</c:v>
                </c:pt>
                <c:pt idx="3">
                  <c:v>-7712.7999999999993</c:v>
                </c:pt>
                <c:pt idx="4">
                  <c:v>-2808.2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 18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18 MOS estimates'!$D$21:$H$21</c:f>
              <c:numCache>
                <c:formatCode>#,##0</c:formatCode>
                <c:ptCount val="5"/>
                <c:pt idx="0">
                  <c:v>-23149</c:v>
                </c:pt>
                <c:pt idx="1">
                  <c:v>-14401.95745</c:v>
                </c:pt>
                <c:pt idx="2">
                  <c:v>-11397</c:v>
                </c:pt>
                <c:pt idx="3">
                  <c:v>-17616</c:v>
                </c:pt>
                <c:pt idx="4">
                  <c:v>-6612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 18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'SEP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18 MOS estimates'!$D$22:$H$22</c:f>
              <c:numCache>
                <c:formatCode>#,##0</c:formatCode>
                <c:ptCount val="5"/>
                <c:pt idx="0">
                  <c:v>-1656.5666666666666</c:v>
                </c:pt>
                <c:pt idx="1">
                  <c:v>405.7301929999997</c:v>
                </c:pt>
                <c:pt idx="2">
                  <c:v>101</c:v>
                </c:pt>
                <c:pt idx="3">
                  <c:v>-1780.7</c:v>
                </c:pt>
                <c:pt idx="4">
                  <c:v>690.56666666666672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 18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'SEP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18 MOS estimates'!$D$26:$H$26</c:f>
              <c:numCache>
                <c:formatCode>#,##0</c:formatCode>
                <c:ptCount val="5"/>
                <c:pt idx="0">
                  <c:v>-2819</c:v>
                </c:pt>
                <c:pt idx="1">
                  <c:v>226.89257500000002</c:v>
                </c:pt>
                <c:pt idx="2">
                  <c:v>-618.5</c:v>
                </c:pt>
                <c:pt idx="3">
                  <c:v>24.5</c:v>
                </c:pt>
                <c:pt idx="4">
                  <c:v>691.5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 18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18 MOS estimates'!$D$15:$H$15</c:f>
              <c:numCache>
                <c:formatCode>#,##0</c:formatCode>
                <c:ptCount val="5"/>
                <c:pt idx="0">
                  <c:v>25212</c:v>
                </c:pt>
                <c:pt idx="1">
                  <c:v>10121.31249</c:v>
                </c:pt>
                <c:pt idx="2">
                  <c:v>12849</c:v>
                </c:pt>
                <c:pt idx="3">
                  <c:v>196</c:v>
                </c:pt>
                <c:pt idx="4">
                  <c:v>6739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'SEP 18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18 MOS estimates'!$D$16:$H$16</c:f>
              <c:numCache>
                <c:formatCode>#,##0</c:formatCode>
                <c:ptCount val="5"/>
                <c:pt idx="0">
                  <c:v>11821.749999999995</c:v>
                </c:pt>
                <c:pt idx="1">
                  <c:v>4996.0081209999989</c:v>
                </c:pt>
                <c:pt idx="2">
                  <c:v>8475.8499999999949</c:v>
                </c:pt>
                <c:pt idx="3">
                  <c:v>90.84999999999998</c:v>
                </c:pt>
                <c:pt idx="4">
                  <c:v>4438.0499999999975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'SEP 18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'SEP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18 MOS estimates'!$D$17:$H$17</c:f>
              <c:numCache>
                <c:formatCode>#,##0</c:formatCode>
                <c:ptCount val="5"/>
                <c:pt idx="0">
                  <c:v>2001.25</c:v>
                </c:pt>
                <c:pt idx="1">
                  <c:v>2801.0633699999998</c:v>
                </c:pt>
                <c:pt idx="2">
                  <c:v>2667.25</c:v>
                </c:pt>
                <c:pt idx="3">
                  <c:v>52.25</c:v>
                </c:pt>
                <c:pt idx="4">
                  <c:v>2058.5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371795880"/>
        <c:axId val="609265248"/>
      </c:lineChart>
      <c:catAx>
        <c:axId val="371795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926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92652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795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'SEP 18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'SEP 18 MOS estimates'!$K$5:$K$35</c:f>
              <c:numCache>
                <c:formatCode>#,##0</c:formatCode>
                <c:ptCount val="31"/>
                <c:pt idx="0">
                  <c:v>25212</c:v>
                </c:pt>
                <c:pt idx="1">
                  <c:v>12733</c:v>
                </c:pt>
                <c:pt idx="2">
                  <c:v>10708</c:v>
                </c:pt>
                <c:pt idx="3">
                  <c:v>8464</c:v>
                </c:pt>
                <c:pt idx="4">
                  <c:v>7459</c:v>
                </c:pt>
                <c:pt idx="5">
                  <c:v>5822</c:v>
                </c:pt>
                <c:pt idx="6">
                  <c:v>4206</c:v>
                </c:pt>
                <c:pt idx="7">
                  <c:v>2171</c:v>
                </c:pt>
                <c:pt idx="8">
                  <c:v>1492</c:v>
                </c:pt>
                <c:pt idx="9">
                  <c:v>954</c:v>
                </c:pt>
                <c:pt idx="10">
                  <c:v>-435</c:v>
                </c:pt>
                <c:pt idx="11">
                  <c:v>-949</c:v>
                </c:pt>
                <c:pt idx="12">
                  <c:v>-1712</c:v>
                </c:pt>
                <c:pt idx="13">
                  <c:v>-2033</c:v>
                </c:pt>
                <c:pt idx="14">
                  <c:v>-2468</c:v>
                </c:pt>
                <c:pt idx="15">
                  <c:v>-3170</c:v>
                </c:pt>
                <c:pt idx="16">
                  <c:v>-3497</c:v>
                </c:pt>
                <c:pt idx="17">
                  <c:v>-4017</c:v>
                </c:pt>
                <c:pt idx="18">
                  <c:v>-4173</c:v>
                </c:pt>
                <c:pt idx="19">
                  <c:v>-4552</c:v>
                </c:pt>
                <c:pt idx="20">
                  <c:v>-5454</c:v>
                </c:pt>
                <c:pt idx="21">
                  <c:v>-6234</c:v>
                </c:pt>
                <c:pt idx="22">
                  <c:v>-6659</c:v>
                </c:pt>
                <c:pt idx="23">
                  <c:v>-7119</c:v>
                </c:pt>
                <c:pt idx="24">
                  <c:v>-8428</c:v>
                </c:pt>
                <c:pt idx="25">
                  <c:v>-9334</c:v>
                </c:pt>
                <c:pt idx="26">
                  <c:v>-9680</c:v>
                </c:pt>
                <c:pt idx="27">
                  <c:v>-11765</c:v>
                </c:pt>
                <c:pt idx="28">
                  <c:v>-14090</c:v>
                </c:pt>
                <c:pt idx="29">
                  <c:v>-23149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'SEP 18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'SEP 18 MOS estimates'!$L$5:$L$35</c:f>
              <c:numCache>
                <c:formatCode>#,##0</c:formatCode>
                <c:ptCount val="31"/>
                <c:pt idx="0">
                  <c:v>10121.31249</c:v>
                </c:pt>
                <c:pt idx="1">
                  <c:v>5169.99946</c:v>
                </c:pt>
                <c:pt idx="2">
                  <c:v>4783.3520399999998</c:v>
                </c:pt>
                <c:pt idx="3">
                  <c:v>3768.1740500000001</c:v>
                </c:pt>
                <c:pt idx="4">
                  <c:v>3601.9999499999999</c:v>
                </c:pt>
                <c:pt idx="5">
                  <c:v>3382.99874</c:v>
                </c:pt>
                <c:pt idx="6">
                  <c:v>3168.1565799999998</c:v>
                </c:pt>
                <c:pt idx="7">
                  <c:v>2912.0001299999999</c:v>
                </c:pt>
                <c:pt idx="8">
                  <c:v>2468.2530900000002</c:v>
                </c:pt>
                <c:pt idx="9">
                  <c:v>2237.4815100000001</c:v>
                </c:pt>
                <c:pt idx="10">
                  <c:v>1770.40551</c:v>
                </c:pt>
                <c:pt idx="11">
                  <c:v>1513.61877</c:v>
                </c:pt>
                <c:pt idx="12">
                  <c:v>873.48828000000003</c:v>
                </c:pt>
                <c:pt idx="13">
                  <c:v>510.80725999999999</c:v>
                </c:pt>
                <c:pt idx="14">
                  <c:v>337.33787000000001</c:v>
                </c:pt>
                <c:pt idx="15">
                  <c:v>116.44728000000001</c:v>
                </c:pt>
                <c:pt idx="16">
                  <c:v>-245.63667000000001</c:v>
                </c:pt>
                <c:pt idx="17">
                  <c:v>-413.23489999999998</c:v>
                </c:pt>
                <c:pt idx="18">
                  <c:v>-584.91137000000003</c:v>
                </c:pt>
                <c:pt idx="19">
                  <c:v>-715.35184000000004</c:v>
                </c:pt>
                <c:pt idx="20">
                  <c:v>-980.93749000000003</c:v>
                </c:pt>
                <c:pt idx="21">
                  <c:v>-1072.4453000000001</c:v>
                </c:pt>
                <c:pt idx="22">
                  <c:v>-1256.35375</c:v>
                </c:pt>
                <c:pt idx="23">
                  <c:v>-1689.53883</c:v>
                </c:pt>
                <c:pt idx="24">
                  <c:v>-1984.8298199999999</c:v>
                </c:pt>
                <c:pt idx="25">
                  <c:v>-2272.4252999999999</c:v>
                </c:pt>
                <c:pt idx="26">
                  <c:v>-2468.5161499999999</c:v>
                </c:pt>
                <c:pt idx="27">
                  <c:v>-3017.7879800000001</c:v>
                </c:pt>
                <c:pt idx="28">
                  <c:v>-3460.0003700000002</c:v>
                </c:pt>
                <c:pt idx="29">
                  <c:v>-14401.95745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'SEP 18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'SEP 18 MOS estimates'!$M$5:$M$35</c:f>
              <c:numCache>
                <c:formatCode>#,##0</c:formatCode>
                <c:ptCount val="31"/>
                <c:pt idx="0">
                  <c:v>12849</c:v>
                </c:pt>
                <c:pt idx="1">
                  <c:v>9253</c:v>
                </c:pt>
                <c:pt idx="2">
                  <c:v>7526</c:v>
                </c:pt>
                <c:pt idx="3">
                  <c:v>6072</c:v>
                </c:pt>
                <c:pt idx="4">
                  <c:v>5632</c:v>
                </c:pt>
                <c:pt idx="5">
                  <c:v>4834</c:v>
                </c:pt>
                <c:pt idx="6">
                  <c:v>3997</c:v>
                </c:pt>
                <c:pt idx="7">
                  <c:v>2845</c:v>
                </c:pt>
                <c:pt idx="8">
                  <c:v>2134</c:v>
                </c:pt>
                <c:pt idx="9">
                  <c:v>1580</c:v>
                </c:pt>
                <c:pt idx="10">
                  <c:v>1376</c:v>
                </c:pt>
                <c:pt idx="11">
                  <c:v>1136</c:v>
                </c:pt>
                <c:pt idx="12">
                  <c:v>521</c:v>
                </c:pt>
                <c:pt idx="13">
                  <c:v>299</c:v>
                </c:pt>
                <c:pt idx="14">
                  <c:v>-378</c:v>
                </c:pt>
                <c:pt idx="15">
                  <c:v>-859</c:v>
                </c:pt>
                <c:pt idx="16">
                  <c:v>-1179</c:v>
                </c:pt>
                <c:pt idx="17">
                  <c:v>-1453</c:v>
                </c:pt>
                <c:pt idx="18">
                  <c:v>-1675</c:v>
                </c:pt>
                <c:pt idx="19">
                  <c:v>-2230</c:v>
                </c:pt>
                <c:pt idx="20">
                  <c:v>-2750</c:v>
                </c:pt>
                <c:pt idx="21">
                  <c:v>-3031</c:v>
                </c:pt>
                <c:pt idx="22">
                  <c:v>-3171</c:v>
                </c:pt>
                <c:pt idx="23">
                  <c:v>-3516</c:v>
                </c:pt>
                <c:pt idx="24">
                  <c:v>-3911</c:v>
                </c:pt>
                <c:pt idx="25">
                  <c:v>-4500</c:v>
                </c:pt>
                <c:pt idx="26">
                  <c:v>-4908</c:v>
                </c:pt>
                <c:pt idx="27">
                  <c:v>-5671</c:v>
                </c:pt>
                <c:pt idx="28">
                  <c:v>-6395</c:v>
                </c:pt>
                <c:pt idx="29">
                  <c:v>-11397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'SEP 18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'SEP 18 MOS estimates'!$N$5:$N$35</c:f>
              <c:numCache>
                <c:formatCode>#,##0</c:formatCode>
                <c:ptCount val="31"/>
                <c:pt idx="0">
                  <c:v>196</c:v>
                </c:pt>
                <c:pt idx="1">
                  <c:v>94</c:v>
                </c:pt>
                <c:pt idx="2">
                  <c:v>87</c:v>
                </c:pt>
                <c:pt idx="3">
                  <c:v>77</c:v>
                </c:pt>
                <c:pt idx="4">
                  <c:v>61</c:v>
                </c:pt>
                <c:pt idx="5">
                  <c:v>60</c:v>
                </c:pt>
                <c:pt idx="6">
                  <c:v>56</c:v>
                </c:pt>
                <c:pt idx="7">
                  <c:v>53</c:v>
                </c:pt>
                <c:pt idx="8">
                  <c:v>50</c:v>
                </c:pt>
                <c:pt idx="9">
                  <c:v>45</c:v>
                </c:pt>
                <c:pt idx="10">
                  <c:v>38</c:v>
                </c:pt>
                <c:pt idx="11">
                  <c:v>36</c:v>
                </c:pt>
                <c:pt idx="12">
                  <c:v>33</c:v>
                </c:pt>
                <c:pt idx="13">
                  <c:v>28</c:v>
                </c:pt>
                <c:pt idx="14">
                  <c:v>27</c:v>
                </c:pt>
                <c:pt idx="15">
                  <c:v>22</c:v>
                </c:pt>
                <c:pt idx="16">
                  <c:v>10</c:v>
                </c:pt>
                <c:pt idx="17">
                  <c:v>3</c:v>
                </c:pt>
                <c:pt idx="18">
                  <c:v>-1</c:v>
                </c:pt>
                <c:pt idx="19">
                  <c:v>-115</c:v>
                </c:pt>
                <c:pt idx="20">
                  <c:v>-472</c:v>
                </c:pt>
                <c:pt idx="21">
                  <c:v>-1369</c:v>
                </c:pt>
                <c:pt idx="22">
                  <c:v>-2172</c:v>
                </c:pt>
                <c:pt idx="23">
                  <c:v>-2382</c:v>
                </c:pt>
                <c:pt idx="24">
                  <c:v>-4235</c:v>
                </c:pt>
                <c:pt idx="25">
                  <c:v>-4973</c:v>
                </c:pt>
                <c:pt idx="26">
                  <c:v>-5856</c:v>
                </c:pt>
                <c:pt idx="27">
                  <c:v>-6505</c:v>
                </c:pt>
                <c:pt idx="28">
                  <c:v>-8701</c:v>
                </c:pt>
                <c:pt idx="29">
                  <c:v>-17616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'SEP 18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'SEP 18 MOS estimates'!$O$5:$O$35</c:f>
              <c:numCache>
                <c:formatCode>#,##0</c:formatCode>
                <c:ptCount val="31"/>
                <c:pt idx="0">
                  <c:v>6739</c:v>
                </c:pt>
                <c:pt idx="1">
                  <c:v>4911</c:v>
                </c:pt>
                <c:pt idx="2">
                  <c:v>3860</c:v>
                </c:pt>
                <c:pt idx="3">
                  <c:v>3534</c:v>
                </c:pt>
                <c:pt idx="4">
                  <c:v>3086</c:v>
                </c:pt>
                <c:pt idx="5">
                  <c:v>2594</c:v>
                </c:pt>
                <c:pt idx="6">
                  <c:v>2294</c:v>
                </c:pt>
                <c:pt idx="7">
                  <c:v>2103</c:v>
                </c:pt>
                <c:pt idx="8">
                  <c:v>1925</c:v>
                </c:pt>
                <c:pt idx="9">
                  <c:v>1669</c:v>
                </c:pt>
                <c:pt idx="10">
                  <c:v>1494</c:v>
                </c:pt>
                <c:pt idx="11">
                  <c:v>1301</c:v>
                </c:pt>
                <c:pt idx="12">
                  <c:v>1131</c:v>
                </c:pt>
                <c:pt idx="13">
                  <c:v>1023</c:v>
                </c:pt>
                <c:pt idx="14">
                  <c:v>795</c:v>
                </c:pt>
                <c:pt idx="15">
                  <c:v>588</c:v>
                </c:pt>
                <c:pt idx="16">
                  <c:v>422</c:v>
                </c:pt>
                <c:pt idx="17">
                  <c:v>281</c:v>
                </c:pt>
                <c:pt idx="18">
                  <c:v>61</c:v>
                </c:pt>
                <c:pt idx="19">
                  <c:v>-121</c:v>
                </c:pt>
                <c:pt idx="20">
                  <c:v>-273</c:v>
                </c:pt>
                <c:pt idx="21">
                  <c:v>-333</c:v>
                </c:pt>
                <c:pt idx="22">
                  <c:v>-588</c:v>
                </c:pt>
                <c:pt idx="23">
                  <c:v>-1048</c:v>
                </c:pt>
                <c:pt idx="24">
                  <c:v>-1213</c:v>
                </c:pt>
                <c:pt idx="25">
                  <c:v>-1516</c:v>
                </c:pt>
                <c:pt idx="26">
                  <c:v>-1836</c:v>
                </c:pt>
                <c:pt idx="27">
                  <c:v>-2465</c:v>
                </c:pt>
                <c:pt idx="28">
                  <c:v>-3089</c:v>
                </c:pt>
                <c:pt idx="29">
                  <c:v>-6612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9266032"/>
        <c:axId val="609266424"/>
      </c:lineChart>
      <c:catAx>
        <c:axId val="609266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926642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092664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9266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'OCT 18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'OCT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18 MOS estimates'!$D$19:$H$19</c:f>
              <c:numCache>
                <c:formatCode>#,##0</c:formatCode>
                <c:ptCount val="5"/>
                <c:pt idx="0">
                  <c:v>-6770</c:v>
                </c:pt>
                <c:pt idx="1">
                  <c:v>-1700.4344249999999</c:v>
                </c:pt>
                <c:pt idx="2">
                  <c:v>-2031.5</c:v>
                </c:pt>
                <c:pt idx="3">
                  <c:v>2.5</c:v>
                </c:pt>
                <c:pt idx="4">
                  <c:v>-778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18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18 MOS estimates'!$D$20:$H$20</c:f>
              <c:numCache>
                <c:formatCode>#,##0</c:formatCode>
                <c:ptCount val="5"/>
                <c:pt idx="0">
                  <c:v>-13996</c:v>
                </c:pt>
                <c:pt idx="1">
                  <c:v>-3330.3054299999999</c:v>
                </c:pt>
                <c:pt idx="2">
                  <c:v>-4496.5</c:v>
                </c:pt>
                <c:pt idx="3">
                  <c:v>-2275.5</c:v>
                </c:pt>
                <c:pt idx="4">
                  <c:v>-3088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18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18 MOS estimates'!$D$21:$H$21</c:f>
              <c:numCache>
                <c:formatCode>#,##0</c:formatCode>
                <c:ptCount val="5"/>
                <c:pt idx="0">
                  <c:v>-27473</c:v>
                </c:pt>
                <c:pt idx="1">
                  <c:v>-10262.878919999999</c:v>
                </c:pt>
                <c:pt idx="2">
                  <c:v>-8901</c:v>
                </c:pt>
                <c:pt idx="3">
                  <c:v>-14708</c:v>
                </c:pt>
                <c:pt idx="4">
                  <c:v>-14142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18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'OCT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18 MOS estimates'!$D$22:$H$22</c:f>
              <c:numCache>
                <c:formatCode>#,##0</c:formatCode>
                <c:ptCount val="5"/>
                <c:pt idx="0">
                  <c:v>-2228.8064516129034</c:v>
                </c:pt>
                <c:pt idx="1">
                  <c:v>-238.60769387096772</c:v>
                </c:pt>
                <c:pt idx="2">
                  <c:v>-184.96774193548387</c:v>
                </c:pt>
                <c:pt idx="3">
                  <c:v>-591.29032258064512</c:v>
                </c:pt>
                <c:pt idx="4">
                  <c:v>747.19354838709683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18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'OCT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18 MOS estimates'!$D$26:$H$26</c:f>
              <c:numCache>
                <c:formatCode>#,##0</c:formatCode>
                <c:ptCount val="5"/>
                <c:pt idx="0">
                  <c:v>-1860</c:v>
                </c:pt>
                <c:pt idx="1">
                  <c:v>-849.47461999999996</c:v>
                </c:pt>
                <c:pt idx="2">
                  <c:v>-234</c:v>
                </c:pt>
                <c:pt idx="3">
                  <c:v>38</c:v>
                </c:pt>
                <c:pt idx="4">
                  <c:v>1044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18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18 MOS estimates'!$D$15:$H$15</c:f>
              <c:numCache>
                <c:formatCode>#,##0</c:formatCode>
                <c:ptCount val="5"/>
                <c:pt idx="0">
                  <c:v>13464</c:v>
                </c:pt>
                <c:pt idx="1">
                  <c:v>6621.3144499999999</c:v>
                </c:pt>
                <c:pt idx="2">
                  <c:v>10410</c:v>
                </c:pt>
                <c:pt idx="3">
                  <c:v>564</c:v>
                </c:pt>
                <c:pt idx="4">
                  <c:v>8538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'OCT 18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18 MOS estimates'!$D$16:$H$16</c:f>
              <c:numCache>
                <c:formatCode>#,##0</c:formatCode>
                <c:ptCount val="5"/>
                <c:pt idx="0">
                  <c:v>8533</c:v>
                </c:pt>
                <c:pt idx="1">
                  <c:v>4548.0625650000002</c:v>
                </c:pt>
                <c:pt idx="2">
                  <c:v>4782</c:v>
                </c:pt>
                <c:pt idx="3">
                  <c:v>119</c:v>
                </c:pt>
                <c:pt idx="4">
                  <c:v>5245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'OCT 18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'OCT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18 MOS estimates'!$D$17:$H$17</c:f>
              <c:numCache>
                <c:formatCode>#,##0</c:formatCode>
                <c:ptCount val="5"/>
                <c:pt idx="0">
                  <c:v>2623</c:v>
                </c:pt>
                <c:pt idx="1">
                  <c:v>1572.98947</c:v>
                </c:pt>
                <c:pt idx="2">
                  <c:v>1535</c:v>
                </c:pt>
                <c:pt idx="3">
                  <c:v>66.5</c:v>
                </c:pt>
                <c:pt idx="4">
                  <c:v>2645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609601760"/>
        <c:axId val="623042896"/>
      </c:lineChart>
      <c:catAx>
        <c:axId val="60960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304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30428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9601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'OCT 18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'OCT 18 MOS estimates'!$K$5:$K$35</c:f>
              <c:numCache>
                <c:formatCode>#,##0</c:formatCode>
                <c:ptCount val="31"/>
                <c:pt idx="0">
                  <c:v>13464</c:v>
                </c:pt>
                <c:pt idx="1">
                  <c:v>9174</c:v>
                </c:pt>
                <c:pt idx="2">
                  <c:v>7892</c:v>
                </c:pt>
                <c:pt idx="3">
                  <c:v>6651</c:v>
                </c:pt>
                <c:pt idx="4">
                  <c:v>6079</c:v>
                </c:pt>
                <c:pt idx="5">
                  <c:v>5594</c:v>
                </c:pt>
                <c:pt idx="6">
                  <c:v>4956</c:v>
                </c:pt>
                <c:pt idx="7">
                  <c:v>3129</c:v>
                </c:pt>
                <c:pt idx="8">
                  <c:v>2117</c:v>
                </c:pt>
                <c:pt idx="9">
                  <c:v>1921</c:v>
                </c:pt>
                <c:pt idx="10">
                  <c:v>1009</c:v>
                </c:pt>
                <c:pt idx="11">
                  <c:v>649</c:v>
                </c:pt>
                <c:pt idx="12">
                  <c:v>-56</c:v>
                </c:pt>
                <c:pt idx="13">
                  <c:v>-882</c:v>
                </c:pt>
                <c:pt idx="14">
                  <c:v>-1339</c:v>
                </c:pt>
                <c:pt idx="15">
                  <c:v>-1860</c:v>
                </c:pt>
                <c:pt idx="16">
                  <c:v>-2338</c:v>
                </c:pt>
                <c:pt idx="17">
                  <c:v>-2563</c:v>
                </c:pt>
                <c:pt idx="18">
                  <c:v>-3112</c:v>
                </c:pt>
                <c:pt idx="19">
                  <c:v>-3558</c:v>
                </c:pt>
                <c:pt idx="20">
                  <c:v>-4365</c:v>
                </c:pt>
                <c:pt idx="21">
                  <c:v>-5551</c:v>
                </c:pt>
                <c:pt idx="22">
                  <c:v>-6452</c:v>
                </c:pt>
                <c:pt idx="23">
                  <c:v>-7088</c:v>
                </c:pt>
                <c:pt idx="24">
                  <c:v>-7547</c:v>
                </c:pt>
                <c:pt idx="25">
                  <c:v>-8989</c:v>
                </c:pt>
                <c:pt idx="26">
                  <c:v>-9723</c:v>
                </c:pt>
                <c:pt idx="27">
                  <c:v>-10840</c:v>
                </c:pt>
                <c:pt idx="28">
                  <c:v>-13040</c:v>
                </c:pt>
                <c:pt idx="29">
                  <c:v>-14952</c:v>
                </c:pt>
                <c:pt idx="30">
                  <c:v>-27473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'OCT 18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'OCT 18 MOS estimates'!$L$5:$L$35</c:f>
              <c:numCache>
                <c:formatCode>#,##0</c:formatCode>
                <c:ptCount val="31"/>
                <c:pt idx="0">
                  <c:v>6621.3144499999999</c:v>
                </c:pt>
                <c:pt idx="1">
                  <c:v>4989.1249900000003</c:v>
                </c:pt>
                <c:pt idx="2">
                  <c:v>4107.0001400000001</c:v>
                </c:pt>
                <c:pt idx="3">
                  <c:v>3662.0097500000002</c:v>
                </c:pt>
                <c:pt idx="4">
                  <c:v>3224.1972700000001</c:v>
                </c:pt>
                <c:pt idx="5">
                  <c:v>2870.0009300000002</c:v>
                </c:pt>
                <c:pt idx="6">
                  <c:v>2512.99944</c:v>
                </c:pt>
                <c:pt idx="7">
                  <c:v>1998.9788100000001</c:v>
                </c:pt>
                <c:pt idx="8">
                  <c:v>1147.0001299999999</c:v>
                </c:pt>
                <c:pt idx="9">
                  <c:v>742.99630999999999</c:v>
                </c:pt>
                <c:pt idx="10">
                  <c:v>369.99988000000002</c:v>
                </c:pt>
                <c:pt idx="11">
                  <c:v>11.62354</c:v>
                </c:pt>
                <c:pt idx="12">
                  <c:v>-330.66572000000002</c:v>
                </c:pt>
                <c:pt idx="13">
                  <c:v>-532.40970000000004</c:v>
                </c:pt>
                <c:pt idx="14">
                  <c:v>-622.22068999999999</c:v>
                </c:pt>
                <c:pt idx="15">
                  <c:v>-849.47461999999996</c:v>
                </c:pt>
                <c:pt idx="16">
                  <c:v>-890.82083999999998</c:v>
                </c:pt>
                <c:pt idx="17">
                  <c:v>-1115.7385200000001</c:v>
                </c:pt>
                <c:pt idx="18">
                  <c:v>-1225.81005</c:v>
                </c:pt>
                <c:pt idx="19">
                  <c:v>-1342.97677</c:v>
                </c:pt>
                <c:pt idx="20">
                  <c:v>-1434.1989799999999</c:v>
                </c:pt>
                <c:pt idx="21">
                  <c:v>-1531.1660300000001</c:v>
                </c:pt>
                <c:pt idx="22">
                  <c:v>-1673.99972</c:v>
                </c:pt>
                <c:pt idx="23">
                  <c:v>-1726.86913</c:v>
                </c:pt>
                <c:pt idx="24">
                  <c:v>-1886.35743</c:v>
                </c:pt>
                <c:pt idx="25">
                  <c:v>-2232.68219</c:v>
                </c:pt>
                <c:pt idx="26">
                  <c:v>-2487.2885299999998</c:v>
                </c:pt>
                <c:pt idx="27">
                  <c:v>-2847.91545</c:v>
                </c:pt>
                <c:pt idx="28">
                  <c:v>-3266.2241399999998</c:v>
                </c:pt>
                <c:pt idx="29">
                  <c:v>-3394.38672</c:v>
                </c:pt>
                <c:pt idx="30">
                  <c:v>-10262.878919999999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'OCT 18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'OCT 18 MOS estimates'!$M$5:$M$35</c:f>
              <c:numCache>
                <c:formatCode>#,##0</c:formatCode>
                <c:ptCount val="31"/>
                <c:pt idx="0">
                  <c:v>10410</c:v>
                </c:pt>
                <c:pt idx="1">
                  <c:v>5615</c:v>
                </c:pt>
                <c:pt idx="2">
                  <c:v>3949</c:v>
                </c:pt>
                <c:pt idx="3">
                  <c:v>3294</c:v>
                </c:pt>
                <c:pt idx="4">
                  <c:v>2761</c:v>
                </c:pt>
                <c:pt idx="5">
                  <c:v>2202</c:v>
                </c:pt>
                <c:pt idx="6">
                  <c:v>1799</c:v>
                </c:pt>
                <c:pt idx="7">
                  <c:v>1613</c:v>
                </c:pt>
                <c:pt idx="8">
                  <c:v>1457</c:v>
                </c:pt>
                <c:pt idx="9">
                  <c:v>1062</c:v>
                </c:pt>
                <c:pt idx="10">
                  <c:v>680</c:v>
                </c:pt>
                <c:pt idx="11">
                  <c:v>548</c:v>
                </c:pt>
                <c:pt idx="12">
                  <c:v>386</c:v>
                </c:pt>
                <c:pt idx="13">
                  <c:v>70</c:v>
                </c:pt>
                <c:pt idx="14">
                  <c:v>-112</c:v>
                </c:pt>
                <c:pt idx="15">
                  <c:v>-234</c:v>
                </c:pt>
                <c:pt idx="16">
                  <c:v>-514</c:v>
                </c:pt>
                <c:pt idx="17">
                  <c:v>-785</c:v>
                </c:pt>
                <c:pt idx="18">
                  <c:v>-1105</c:v>
                </c:pt>
                <c:pt idx="19">
                  <c:v>-1340</c:v>
                </c:pt>
                <c:pt idx="20">
                  <c:v>-1498</c:v>
                </c:pt>
                <c:pt idx="21">
                  <c:v>-1747</c:v>
                </c:pt>
                <c:pt idx="22">
                  <c:v>-1891</c:v>
                </c:pt>
                <c:pt idx="23">
                  <c:v>-2172</c:v>
                </c:pt>
                <c:pt idx="24">
                  <c:v>-2419</c:v>
                </c:pt>
                <c:pt idx="25">
                  <c:v>-2752</c:v>
                </c:pt>
                <c:pt idx="26">
                  <c:v>-3324</c:v>
                </c:pt>
                <c:pt idx="27">
                  <c:v>-3793</c:v>
                </c:pt>
                <c:pt idx="28">
                  <c:v>-4359</c:v>
                </c:pt>
                <c:pt idx="29">
                  <c:v>-4634</c:v>
                </c:pt>
                <c:pt idx="30">
                  <c:v>-8901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'OCT 18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'OCT 18 MOS estimates'!$N$5:$N$35</c:f>
              <c:numCache>
                <c:formatCode>#,##0</c:formatCode>
                <c:ptCount val="31"/>
                <c:pt idx="0">
                  <c:v>564</c:v>
                </c:pt>
                <c:pt idx="1">
                  <c:v>137</c:v>
                </c:pt>
                <c:pt idx="2">
                  <c:v>101</c:v>
                </c:pt>
                <c:pt idx="3">
                  <c:v>86</c:v>
                </c:pt>
                <c:pt idx="4">
                  <c:v>80</c:v>
                </c:pt>
                <c:pt idx="5">
                  <c:v>78</c:v>
                </c:pt>
                <c:pt idx="6">
                  <c:v>73</c:v>
                </c:pt>
                <c:pt idx="7">
                  <c:v>68</c:v>
                </c:pt>
                <c:pt idx="8">
                  <c:v>65</c:v>
                </c:pt>
                <c:pt idx="9">
                  <c:v>63</c:v>
                </c:pt>
                <c:pt idx="10">
                  <c:v>61</c:v>
                </c:pt>
                <c:pt idx="11">
                  <c:v>54</c:v>
                </c:pt>
                <c:pt idx="12">
                  <c:v>48</c:v>
                </c:pt>
                <c:pt idx="13">
                  <c:v>44</c:v>
                </c:pt>
                <c:pt idx="14">
                  <c:v>41</c:v>
                </c:pt>
                <c:pt idx="15">
                  <c:v>38</c:v>
                </c:pt>
                <c:pt idx="16">
                  <c:v>34</c:v>
                </c:pt>
                <c:pt idx="17">
                  <c:v>29</c:v>
                </c:pt>
                <c:pt idx="18">
                  <c:v>21</c:v>
                </c:pt>
                <c:pt idx="19">
                  <c:v>20</c:v>
                </c:pt>
                <c:pt idx="20">
                  <c:v>17</c:v>
                </c:pt>
                <c:pt idx="21">
                  <c:v>11</c:v>
                </c:pt>
                <c:pt idx="22">
                  <c:v>7</c:v>
                </c:pt>
                <c:pt idx="23">
                  <c:v>-2</c:v>
                </c:pt>
                <c:pt idx="24">
                  <c:v>-10</c:v>
                </c:pt>
                <c:pt idx="25">
                  <c:v>-96</c:v>
                </c:pt>
                <c:pt idx="26">
                  <c:v>-163</c:v>
                </c:pt>
                <c:pt idx="27">
                  <c:v>-540</c:v>
                </c:pt>
                <c:pt idx="28">
                  <c:v>-1571</c:v>
                </c:pt>
                <c:pt idx="29">
                  <c:v>-2980</c:v>
                </c:pt>
                <c:pt idx="30">
                  <c:v>-14708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'OCT 18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'OCT 18 MOS estimates'!$O$5:$O$35</c:f>
              <c:numCache>
                <c:formatCode>#,##0</c:formatCode>
                <c:ptCount val="31"/>
                <c:pt idx="0">
                  <c:v>8538</c:v>
                </c:pt>
                <c:pt idx="1">
                  <c:v>5481</c:v>
                </c:pt>
                <c:pt idx="2">
                  <c:v>5009</c:v>
                </c:pt>
                <c:pt idx="3">
                  <c:v>4360</c:v>
                </c:pt>
                <c:pt idx="4">
                  <c:v>3716</c:v>
                </c:pt>
                <c:pt idx="5">
                  <c:v>3492</c:v>
                </c:pt>
                <c:pt idx="6">
                  <c:v>3248</c:v>
                </c:pt>
                <c:pt idx="7">
                  <c:v>2821</c:v>
                </c:pt>
                <c:pt idx="8">
                  <c:v>2469</c:v>
                </c:pt>
                <c:pt idx="9">
                  <c:v>2318</c:v>
                </c:pt>
                <c:pt idx="10">
                  <c:v>2058</c:v>
                </c:pt>
                <c:pt idx="11">
                  <c:v>1775</c:v>
                </c:pt>
                <c:pt idx="12">
                  <c:v>1612</c:v>
                </c:pt>
                <c:pt idx="13">
                  <c:v>1343</c:v>
                </c:pt>
                <c:pt idx="14">
                  <c:v>1166</c:v>
                </c:pt>
                <c:pt idx="15">
                  <c:v>1044</c:v>
                </c:pt>
                <c:pt idx="16">
                  <c:v>830</c:v>
                </c:pt>
                <c:pt idx="17">
                  <c:v>625</c:v>
                </c:pt>
                <c:pt idx="18">
                  <c:v>518</c:v>
                </c:pt>
                <c:pt idx="19">
                  <c:v>136</c:v>
                </c:pt>
                <c:pt idx="20">
                  <c:v>-252</c:v>
                </c:pt>
                <c:pt idx="21">
                  <c:v>-525</c:v>
                </c:pt>
                <c:pt idx="22">
                  <c:v>-642</c:v>
                </c:pt>
                <c:pt idx="23">
                  <c:v>-914</c:v>
                </c:pt>
                <c:pt idx="24">
                  <c:v>-1129</c:v>
                </c:pt>
                <c:pt idx="25">
                  <c:v>-1559</c:v>
                </c:pt>
                <c:pt idx="26">
                  <c:v>-1813</c:v>
                </c:pt>
                <c:pt idx="27">
                  <c:v>-2244</c:v>
                </c:pt>
                <c:pt idx="28">
                  <c:v>-2632</c:v>
                </c:pt>
                <c:pt idx="29">
                  <c:v>-3544</c:v>
                </c:pt>
                <c:pt idx="30">
                  <c:v>-14142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043680"/>
        <c:axId val="623044072"/>
      </c:lineChart>
      <c:catAx>
        <c:axId val="62304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30440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230440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3043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'NOV 18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'NOV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18 MOS estimates'!$D$19:$H$19</c:f>
              <c:numCache>
                <c:formatCode>#,##0</c:formatCode>
                <c:ptCount val="5"/>
                <c:pt idx="0">
                  <c:v>-5109.75</c:v>
                </c:pt>
                <c:pt idx="1">
                  <c:v>-1686.029855</c:v>
                </c:pt>
                <c:pt idx="2">
                  <c:v>-1088.75</c:v>
                </c:pt>
                <c:pt idx="3">
                  <c:v>-59.25</c:v>
                </c:pt>
                <c:pt idx="4">
                  <c:v>-455.75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18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18 MOS estimates'!$D$20:$H$20</c:f>
              <c:numCache>
                <c:formatCode>#,##0</c:formatCode>
                <c:ptCount val="5"/>
                <c:pt idx="0">
                  <c:v>-13805.699999999999</c:v>
                </c:pt>
                <c:pt idx="1">
                  <c:v>-3005.0247825000001</c:v>
                </c:pt>
                <c:pt idx="2">
                  <c:v>-3085.7</c:v>
                </c:pt>
                <c:pt idx="3">
                  <c:v>-4944.3499999999995</c:v>
                </c:pt>
                <c:pt idx="4">
                  <c:v>-2848.75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18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18 MOS estimates'!$D$21:$H$21</c:f>
              <c:numCache>
                <c:formatCode>#,##0</c:formatCode>
                <c:ptCount val="5"/>
                <c:pt idx="0">
                  <c:v>-32304</c:v>
                </c:pt>
                <c:pt idx="1">
                  <c:v>-9823.4071899999999</c:v>
                </c:pt>
                <c:pt idx="2">
                  <c:v>-5349</c:v>
                </c:pt>
                <c:pt idx="3">
                  <c:v>-22311</c:v>
                </c:pt>
                <c:pt idx="4">
                  <c:v>-6363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18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'NOV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18 MOS estimates'!$D$22:$H$22</c:f>
              <c:numCache>
                <c:formatCode>#,##0</c:formatCode>
                <c:ptCount val="5"/>
                <c:pt idx="0">
                  <c:v>-1610.0333333333333</c:v>
                </c:pt>
                <c:pt idx="1">
                  <c:v>251.63456499999975</c:v>
                </c:pt>
                <c:pt idx="2">
                  <c:v>1333.4333333333334</c:v>
                </c:pt>
                <c:pt idx="3">
                  <c:v>-1115.1666666666667</c:v>
                </c:pt>
                <c:pt idx="4">
                  <c:v>1029.8666666666666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18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'NOV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18 MOS estimates'!$D$26:$H$26</c:f>
              <c:numCache>
                <c:formatCode>#,##0</c:formatCode>
                <c:ptCount val="5"/>
                <c:pt idx="0">
                  <c:v>-453</c:v>
                </c:pt>
                <c:pt idx="1">
                  <c:v>-607.16871500000002</c:v>
                </c:pt>
                <c:pt idx="2">
                  <c:v>450</c:v>
                </c:pt>
                <c:pt idx="3">
                  <c:v>36</c:v>
                </c:pt>
                <c:pt idx="4">
                  <c:v>956.5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18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18 MOS estimates'!$D$15:$H$15</c:f>
              <c:numCache>
                <c:formatCode>#,##0</c:formatCode>
                <c:ptCount val="5"/>
                <c:pt idx="0">
                  <c:v>18367</c:v>
                </c:pt>
                <c:pt idx="1">
                  <c:v>9148.1138300000002</c:v>
                </c:pt>
                <c:pt idx="2">
                  <c:v>21336</c:v>
                </c:pt>
                <c:pt idx="3">
                  <c:v>584</c:v>
                </c:pt>
                <c:pt idx="4">
                  <c:v>10666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'NOV 18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18 MOS estimates'!$D$16:$H$16</c:f>
              <c:numCache>
                <c:formatCode>#,##0</c:formatCode>
                <c:ptCount val="5"/>
                <c:pt idx="0">
                  <c:v>9721.549999999992</c:v>
                </c:pt>
                <c:pt idx="1">
                  <c:v>6051.7028554999933</c:v>
                </c:pt>
                <c:pt idx="2">
                  <c:v>7905.1499999999887</c:v>
                </c:pt>
                <c:pt idx="3">
                  <c:v>138.39999999999981</c:v>
                </c:pt>
                <c:pt idx="4">
                  <c:v>4742.699999999998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'NOV 18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'NOV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18 MOS estimates'!$D$17:$H$17</c:f>
              <c:numCache>
                <c:formatCode>#,##0</c:formatCode>
                <c:ptCount val="5"/>
                <c:pt idx="0">
                  <c:v>3014.25</c:v>
                </c:pt>
                <c:pt idx="1">
                  <c:v>2276.1716450000004</c:v>
                </c:pt>
                <c:pt idx="2">
                  <c:v>2110.75</c:v>
                </c:pt>
                <c:pt idx="3">
                  <c:v>63.5</c:v>
                </c:pt>
                <c:pt idx="4">
                  <c:v>2482.5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674060160"/>
        <c:axId val="674060552"/>
      </c:lineChart>
      <c:catAx>
        <c:axId val="6740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4060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40605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4060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'NOV 18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'NOV 18 MOS estimates'!$K$5:$K$35</c:f>
              <c:numCache>
                <c:formatCode>#,##0</c:formatCode>
                <c:ptCount val="31"/>
                <c:pt idx="0">
                  <c:v>18367</c:v>
                </c:pt>
                <c:pt idx="1">
                  <c:v>11099</c:v>
                </c:pt>
                <c:pt idx="2">
                  <c:v>8038</c:v>
                </c:pt>
                <c:pt idx="3">
                  <c:v>7332</c:v>
                </c:pt>
                <c:pt idx="4">
                  <c:v>5510</c:v>
                </c:pt>
                <c:pt idx="5">
                  <c:v>4725</c:v>
                </c:pt>
                <c:pt idx="6">
                  <c:v>4196</c:v>
                </c:pt>
                <c:pt idx="7">
                  <c:v>3108</c:v>
                </c:pt>
                <c:pt idx="8">
                  <c:v>2733</c:v>
                </c:pt>
                <c:pt idx="9">
                  <c:v>2114</c:v>
                </c:pt>
                <c:pt idx="10">
                  <c:v>1359</c:v>
                </c:pt>
                <c:pt idx="11">
                  <c:v>838</c:v>
                </c:pt>
                <c:pt idx="12">
                  <c:v>439</c:v>
                </c:pt>
                <c:pt idx="13">
                  <c:v>65</c:v>
                </c:pt>
                <c:pt idx="14">
                  <c:v>-144</c:v>
                </c:pt>
                <c:pt idx="15">
                  <c:v>-762</c:v>
                </c:pt>
                <c:pt idx="16">
                  <c:v>-902</c:v>
                </c:pt>
                <c:pt idx="17">
                  <c:v>-1858</c:v>
                </c:pt>
                <c:pt idx="18">
                  <c:v>-2792</c:v>
                </c:pt>
                <c:pt idx="19">
                  <c:v>-3345</c:v>
                </c:pt>
                <c:pt idx="20">
                  <c:v>-3734</c:v>
                </c:pt>
                <c:pt idx="21">
                  <c:v>-4743</c:v>
                </c:pt>
                <c:pt idx="22">
                  <c:v>-5232</c:v>
                </c:pt>
                <c:pt idx="23">
                  <c:v>-6496</c:v>
                </c:pt>
                <c:pt idx="24">
                  <c:v>-8139</c:v>
                </c:pt>
                <c:pt idx="25">
                  <c:v>-9778</c:v>
                </c:pt>
                <c:pt idx="26">
                  <c:v>-10531</c:v>
                </c:pt>
                <c:pt idx="27">
                  <c:v>-12995</c:v>
                </c:pt>
                <c:pt idx="28">
                  <c:v>-14469</c:v>
                </c:pt>
                <c:pt idx="29">
                  <c:v>-32304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'NOV 18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'NOV 18 MOS estimates'!$L$5:$L$35</c:f>
              <c:numCache>
                <c:formatCode>#,##0</c:formatCode>
                <c:ptCount val="31"/>
                <c:pt idx="0">
                  <c:v>9148.1138300000002</c:v>
                </c:pt>
                <c:pt idx="1">
                  <c:v>7147.0006100000001</c:v>
                </c:pt>
                <c:pt idx="2">
                  <c:v>4713.0056000000004</c:v>
                </c:pt>
                <c:pt idx="3">
                  <c:v>4556.99982</c:v>
                </c:pt>
                <c:pt idx="4">
                  <c:v>4179.4758400000001</c:v>
                </c:pt>
                <c:pt idx="5">
                  <c:v>3563.7678099999998</c:v>
                </c:pt>
                <c:pt idx="6">
                  <c:v>3078</c:v>
                </c:pt>
                <c:pt idx="7">
                  <c:v>2520.8953000000001</c:v>
                </c:pt>
                <c:pt idx="8">
                  <c:v>1542.0006800000001</c:v>
                </c:pt>
                <c:pt idx="9">
                  <c:v>1212.9792399999999</c:v>
                </c:pt>
                <c:pt idx="10">
                  <c:v>715.99991</c:v>
                </c:pt>
                <c:pt idx="11">
                  <c:v>231.31134</c:v>
                </c:pt>
                <c:pt idx="12">
                  <c:v>13.2705</c:v>
                </c:pt>
                <c:pt idx="13">
                  <c:v>-251.19506000000001</c:v>
                </c:pt>
                <c:pt idx="14">
                  <c:v>-560.87450999999999</c:v>
                </c:pt>
                <c:pt idx="15">
                  <c:v>-653.46292000000005</c:v>
                </c:pt>
                <c:pt idx="16">
                  <c:v>-807.21642999999995</c:v>
                </c:pt>
                <c:pt idx="17">
                  <c:v>-1003.45313</c:v>
                </c:pt>
                <c:pt idx="18">
                  <c:v>-1102.1509599999999</c:v>
                </c:pt>
                <c:pt idx="19">
                  <c:v>-1330.66994</c:v>
                </c:pt>
                <c:pt idx="20">
                  <c:v>-1481.13932</c:v>
                </c:pt>
                <c:pt idx="21">
                  <c:v>-1552.9768099999999</c:v>
                </c:pt>
                <c:pt idx="22">
                  <c:v>-1730.38087</c:v>
                </c:pt>
                <c:pt idx="23">
                  <c:v>-1875.03711</c:v>
                </c:pt>
                <c:pt idx="24">
                  <c:v>-2034.8749</c:v>
                </c:pt>
                <c:pt idx="25">
                  <c:v>-2364.7846399999999</c:v>
                </c:pt>
                <c:pt idx="26">
                  <c:v>-2519.1033699999998</c:v>
                </c:pt>
                <c:pt idx="27">
                  <c:v>-2856.5622100000001</c:v>
                </c:pt>
                <c:pt idx="28">
                  <c:v>-3126.4941600000002</c:v>
                </c:pt>
                <c:pt idx="29">
                  <c:v>-9823.4071899999999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'NOV 18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'NOV 18 MOS estimates'!$M$5:$M$35</c:f>
              <c:numCache>
                <c:formatCode>#,##0</c:formatCode>
                <c:ptCount val="31"/>
                <c:pt idx="0">
                  <c:v>21336</c:v>
                </c:pt>
                <c:pt idx="1">
                  <c:v>9585</c:v>
                </c:pt>
                <c:pt idx="2">
                  <c:v>5852</c:v>
                </c:pt>
                <c:pt idx="3">
                  <c:v>4122</c:v>
                </c:pt>
                <c:pt idx="4">
                  <c:v>3283</c:v>
                </c:pt>
                <c:pt idx="5">
                  <c:v>2676</c:v>
                </c:pt>
                <c:pt idx="6">
                  <c:v>2423</c:v>
                </c:pt>
                <c:pt idx="7">
                  <c:v>2142</c:v>
                </c:pt>
                <c:pt idx="8">
                  <c:v>2017</c:v>
                </c:pt>
                <c:pt idx="9">
                  <c:v>1945</c:v>
                </c:pt>
                <c:pt idx="10">
                  <c:v>1767</c:v>
                </c:pt>
                <c:pt idx="11">
                  <c:v>1462</c:v>
                </c:pt>
                <c:pt idx="12">
                  <c:v>1078</c:v>
                </c:pt>
                <c:pt idx="13">
                  <c:v>740</c:v>
                </c:pt>
                <c:pt idx="14">
                  <c:v>492</c:v>
                </c:pt>
                <c:pt idx="15">
                  <c:v>408</c:v>
                </c:pt>
                <c:pt idx="16">
                  <c:v>157</c:v>
                </c:pt>
                <c:pt idx="17">
                  <c:v>42</c:v>
                </c:pt>
                <c:pt idx="18">
                  <c:v>-42</c:v>
                </c:pt>
                <c:pt idx="19">
                  <c:v>-455</c:v>
                </c:pt>
                <c:pt idx="20">
                  <c:v>-787</c:v>
                </c:pt>
                <c:pt idx="21">
                  <c:v>-947</c:v>
                </c:pt>
                <c:pt idx="22">
                  <c:v>-1136</c:v>
                </c:pt>
                <c:pt idx="23">
                  <c:v>-1233</c:v>
                </c:pt>
                <c:pt idx="24">
                  <c:v>-1586</c:v>
                </c:pt>
                <c:pt idx="25">
                  <c:v>-1798</c:v>
                </c:pt>
                <c:pt idx="26">
                  <c:v>-2061</c:v>
                </c:pt>
                <c:pt idx="27">
                  <c:v>-2858</c:v>
                </c:pt>
                <c:pt idx="28">
                  <c:v>-3272</c:v>
                </c:pt>
                <c:pt idx="29">
                  <c:v>-5349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'NOV 18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'NOV 18 MOS estimates'!$N$5:$N$35</c:f>
              <c:numCache>
                <c:formatCode>#,##0</c:formatCode>
                <c:ptCount val="31"/>
                <c:pt idx="0">
                  <c:v>584</c:v>
                </c:pt>
                <c:pt idx="1">
                  <c:v>169</c:v>
                </c:pt>
                <c:pt idx="2">
                  <c:v>101</c:v>
                </c:pt>
                <c:pt idx="3">
                  <c:v>93</c:v>
                </c:pt>
                <c:pt idx="4">
                  <c:v>80</c:v>
                </c:pt>
                <c:pt idx="5">
                  <c:v>76</c:v>
                </c:pt>
                <c:pt idx="6">
                  <c:v>70</c:v>
                </c:pt>
                <c:pt idx="7">
                  <c:v>64</c:v>
                </c:pt>
                <c:pt idx="8">
                  <c:v>62</c:v>
                </c:pt>
                <c:pt idx="9">
                  <c:v>58</c:v>
                </c:pt>
                <c:pt idx="10">
                  <c:v>52</c:v>
                </c:pt>
                <c:pt idx="11">
                  <c:v>49</c:v>
                </c:pt>
                <c:pt idx="12">
                  <c:v>43</c:v>
                </c:pt>
                <c:pt idx="13">
                  <c:v>41</c:v>
                </c:pt>
                <c:pt idx="14">
                  <c:v>39</c:v>
                </c:pt>
                <c:pt idx="15">
                  <c:v>33</c:v>
                </c:pt>
                <c:pt idx="16">
                  <c:v>31</c:v>
                </c:pt>
                <c:pt idx="17">
                  <c:v>25</c:v>
                </c:pt>
                <c:pt idx="18">
                  <c:v>21</c:v>
                </c:pt>
                <c:pt idx="19">
                  <c:v>15</c:v>
                </c:pt>
                <c:pt idx="20">
                  <c:v>8</c:v>
                </c:pt>
                <c:pt idx="21">
                  <c:v>0</c:v>
                </c:pt>
                <c:pt idx="22">
                  <c:v>-79</c:v>
                </c:pt>
                <c:pt idx="23">
                  <c:v>-170</c:v>
                </c:pt>
                <c:pt idx="24">
                  <c:v>-276</c:v>
                </c:pt>
                <c:pt idx="25">
                  <c:v>-729</c:v>
                </c:pt>
                <c:pt idx="26">
                  <c:v>-2041</c:v>
                </c:pt>
                <c:pt idx="27">
                  <c:v>-3153</c:v>
                </c:pt>
                <c:pt idx="28">
                  <c:v>-6410</c:v>
                </c:pt>
                <c:pt idx="29">
                  <c:v>-22311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'NOV 18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'NOV 18 MOS estimates'!$O$5:$O$35</c:f>
              <c:numCache>
                <c:formatCode>#,##0</c:formatCode>
                <c:ptCount val="31"/>
                <c:pt idx="0">
                  <c:v>10666</c:v>
                </c:pt>
                <c:pt idx="1">
                  <c:v>5037</c:v>
                </c:pt>
                <c:pt idx="2">
                  <c:v>4383</c:v>
                </c:pt>
                <c:pt idx="3">
                  <c:v>3606</c:v>
                </c:pt>
                <c:pt idx="4">
                  <c:v>3132</c:v>
                </c:pt>
                <c:pt idx="5">
                  <c:v>2838</c:v>
                </c:pt>
                <c:pt idx="6">
                  <c:v>2625</c:v>
                </c:pt>
                <c:pt idx="7">
                  <c:v>2509</c:v>
                </c:pt>
                <c:pt idx="8">
                  <c:v>2403</c:v>
                </c:pt>
                <c:pt idx="9">
                  <c:v>2160</c:v>
                </c:pt>
                <c:pt idx="10">
                  <c:v>1940</c:v>
                </c:pt>
                <c:pt idx="11">
                  <c:v>1720</c:v>
                </c:pt>
                <c:pt idx="12">
                  <c:v>1464</c:v>
                </c:pt>
                <c:pt idx="13">
                  <c:v>1233</c:v>
                </c:pt>
                <c:pt idx="14">
                  <c:v>1081</c:v>
                </c:pt>
                <c:pt idx="15">
                  <c:v>832</c:v>
                </c:pt>
                <c:pt idx="16">
                  <c:v>671</c:v>
                </c:pt>
                <c:pt idx="17">
                  <c:v>556</c:v>
                </c:pt>
                <c:pt idx="18">
                  <c:v>450</c:v>
                </c:pt>
                <c:pt idx="19">
                  <c:v>267</c:v>
                </c:pt>
                <c:pt idx="20">
                  <c:v>-48</c:v>
                </c:pt>
                <c:pt idx="21">
                  <c:v>-230</c:v>
                </c:pt>
                <c:pt idx="22">
                  <c:v>-531</c:v>
                </c:pt>
                <c:pt idx="23">
                  <c:v>-916</c:v>
                </c:pt>
                <c:pt idx="24">
                  <c:v>-1097</c:v>
                </c:pt>
                <c:pt idx="25">
                  <c:v>-1708</c:v>
                </c:pt>
                <c:pt idx="26">
                  <c:v>-2159</c:v>
                </c:pt>
                <c:pt idx="27">
                  <c:v>-2450</c:v>
                </c:pt>
                <c:pt idx="28">
                  <c:v>-3175</c:v>
                </c:pt>
                <c:pt idx="29">
                  <c:v>-6363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4560288"/>
        <c:axId val="674560680"/>
      </c:lineChart>
      <c:catAx>
        <c:axId val="674560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456068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745606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4560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docs/sites/so/gso/STTM%20Operations/Market%20Operator%20Service%20(MOS)/MOS%20Estimates/2018/September%20to%20November%202018/GP-4002-F03%20MOS%20Estimates%20Forecast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eriod_1"/>
      <sheetName val="P1 Graphs &amp; Statistics"/>
      <sheetName val="Period_2"/>
      <sheetName val="P2 Graphs &amp; Statistics"/>
      <sheetName val="Period_3"/>
      <sheetName val="P3 Graphs &amp; Statistics"/>
      <sheetName val="Query_Result"/>
      <sheetName val="DataSheet"/>
    </sheetNames>
    <sheetDataSet>
      <sheetData sheetId="0"/>
      <sheetData sheetId="1">
        <row r="3">
          <cell r="Q3">
            <v>25212</v>
          </cell>
          <cell r="R3">
            <v>10121.31249</v>
          </cell>
          <cell r="S3">
            <v>12849</v>
          </cell>
          <cell r="T3">
            <v>196</v>
          </cell>
          <cell r="V3">
            <v>6739</v>
          </cell>
        </row>
        <row r="4">
          <cell r="Q4">
            <v>12733</v>
          </cell>
          <cell r="R4">
            <v>5169.99946</v>
          </cell>
          <cell r="S4">
            <v>9253</v>
          </cell>
          <cell r="T4">
            <v>94</v>
          </cell>
          <cell r="V4">
            <v>4911</v>
          </cell>
        </row>
        <row r="5">
          <cell r="Q5">
            <v>10708</v>
          </cell>
          <cell r="R5">
            <v>4783.3520399999998</v>
          </cell>
          <cell r="S5">
            <v>7526</v>
          </cell>
          <cell r="T5">
            <v>87</v>
          </cell>
          <cell r="V5">
            <v>3860</v>
          </cell>
        </row>
        <row r="6">
          <cell r="Q6">
            <v>8464</v>
          </cell>
          <cell r="R6">
            <v>3768.1740500000001</v>
          </cell>
          <cell r="S6">
            <v>6072</v>
          </cell>
          <cell r="T6">
            <v>77</v>
          </cell>
          <cell r="V6">
            <v>3534</v>
          </cell>
        </row>
        <row r="7">
          <cell r="Q7">
            <v>7459</v>
          </cell>
          <cell r="R7">
            <v>3601.9999499999999</v>
          </cell>
          <cell r="S7">
            <v>5632</v>
          </cell>
          <cell r="T7">
            <v>61</v>
          </cell>
          <cell r="V7">
            <v>3086</v>
          </cell>
        </row>
        <row r="8">
          <cell r="Q8">
            <v>5822</v>
          </cell>
          <cell r="R8">
            <v>3382.99874</v>
          </cell>
          <cell r="S8">
            <v>4834</v>
          </cell>
          <cell r="T8">
            <v>60</v>
          </cell>
          <cell r="V8">
            <v>2594</v>
          </cell>
        </row>
        <row r="9">
          <cell r="Q9">
            <v>4206</v>
          </cell>
          <cell r="R9">
            <v>3168.1565799999998</v>
          </cell>
          <cell r="S9">
            <v>3997</v>
          </cell>
          <cell r="T9">
            <v>56</v>
          </cell>
          <cell r="V9">
            <v>2294</v>
          </cell>
        </row>
        <row r="10">
          <cell r="Q10">
            <v>2171</v>
          </cell>
          <cell r="R10">
            <v>2912.0001299999999</v>
          </cell>
          <cell r="S10">
            <v>2845</v>
          </cell>
          <cell r="T10">
            <v>53</v>
          </cell>
          <cell r="V10">
            <v>2103</v>
          </cell>
        </row>
        <row r="11">
          <cell r="Q11">
            <v>1492</v>
          </cell>
          <cell r="R11">
            <v>2468.2530900000002</v>
          </cell>
          <cell r="S11">
            <v>2134</v>
          </cell>
          <cell r="T11">
            <v>50</v>
          </cell>
          <cell r="V11">
            <v>1925</v>
          </cell>
        </row>
        <row r="12">
          <cell r="Q12">
            <v>954</v>
          </cell>
          <cell r="R12">
            <v>2237.4815100000001</v>
          </cell>
          <cell r="S12">
            <v>1580</v>
          </cell>
          <cell r="T12">
            <v>45</v>
          </cell>
          <cell r="V12">
            <v>1669</v>
          </cell>
        </row>
        <row r="13">
          <cell r="Q13">
            <v>-435</v>
          </cell>
          <cell r="R13">
            <v>1770.40551</v>
          </cell>
          <cell r="S13">
            <v>1376</v>
          </cell>
          <cell r="T13">
            <v>38</v>
          </cell>
          <cell r="V13">
            <v>1494</v>
          </cell>
        </row>
        <row r="14">
          <cell r="Q14">
            <v>-949</v>
          </cell>
          <cell r="R14">
            <v>1513.61877</v>
          </cell>
          <cell r="S14">
            <v>1136</v>
          </cell>
          <cell r="T14">
            <v>36</v>
          </cell>
          <cell r="V14">
            <v>1301</v>
          </cell>
        </row>
        <row r="15">
          <cell r="Q15">
            <v>-1712</v>
          </cell>
          <cell r="R15">
            <v>873.48828000000003</v>
          </cell>
          <cell r="S15">
            <v>521</v>
          </cell>
          <cell r="T15">
            <v>33</v>
          </cell>
          <cell r="V15">
            <v>1131</v>
          </cell>
        </row>
        <row r="16">
          <cell r="Q16">
            <v>-2033</v>
          </cell>
          <cell r="R16">
            <v>510.80725999999999</v>
          </cell>
          <cell r="S16">
            <v>299</v>
          </cell>
          <cell r="T16">
            <v>28</v>
          </cell>
          <cell r="V16">
            <v>1023</v>
          </cell>
        </row>
        <row r="17">
          <cell r="Q17">
            <v>-2468</v>
          </cell>
          <cell r="R17">
            <v>337.33787000000001</v>
          </cell>
          <cell r="S17">
            <v>-378</v>
          </cell>
          <cell r="T17">
            <v>27</v>
          </cell>
          <cell r="V17">
            <v>795</v>
          </cell>
        </row>
        <row r="18">
          <cell r="Q18">
            <v>-3170</v>
          </cell>
          <cell r="R18">
            <v>116.44728000000001</v>
          </cell>
          <cell r="S18">
            <v>-859</v>
          </cell>
          <cell r="T18">
            <v>22</v>
          </cell>
          <cell r="V18">
            <v>588</v>
          </cell>
        </row>
        <row r="19">
          <cell r="Q19">
            <v>-3497</v>
          </cell>
          <cell r="R19">
            <v>-245.63667000000001</v>
          </cell>
          <cell r="S19">
            <v>-1179</v>
          </cell>
          <cell r="T19">
            <v>10</v>
          </cell>
          <cell r="V19">
            <v>422</v>
          </cell>
        </row>
        <row r="20">
          <cell r="Q20">
            <v>-4017</v>
          </cell>
          <cell r="R20">
            <v>-413.23489999999998</v>
          </cell>
          <cell r="S20">
            <v>-1453</v>
          </cell>
          <cell r="T20">
            <v>3</v>
          </cell>
          <cell r="V20">
            <v>281</v>
          </cell>
        </row>
        <row r="21">
          <cell r="Q21">
            <v>-4173</v>
          </cell>
          <cell r="R21">
            <v>-584.91137000000003</v>
          </cell>
          <cell r="S21">
            <v>-1675</v>
          </cell>
          <cell r="T21">
            <v>-1</v>
          </cell>
          <cell r="V21">
            <v>61</v>
          </cell>
        </row>
        <row r="22">
          <cell r="Q22">
            <v>-4552</v>
          </cell>
          <cell r="R22">
            <v>-715.35184000000004</v>
          </cell>
          <cell r="S22">
            <v>-2230</v>
          </cell>
          <cell r="T22">
            <v>-115</v>
          </cell>
          <cell r="V22">
            <v>-121</v>
          </cell>
        </row>
        <row r="23">
          <cell r="Q23">
            <v>-5454</v>
          </cell>
          <cell r="R23">
            <v>-980.93749000000003</v>
          </cell>
          <cell r="S23">
            <v>-2750</v>
          </cell>
          <cell r="T23">
            <v>-472</v>
          </cell>
          <cell r="V23">
            <v>-273</v>
          </cell>
        </row>
        <row r="24">
          <cell r="Q24">
            <v>-6234</v>
          </cell>
          <cell r="R24">
            <v>-1072.4453000000001</v>
          </cell>
          <cell r="S24">
            <v>-3031</v>
          </cell>
          <cell r="T24">
            <v>-1369</v>
          </cell>
          <cell r="V24">
            <v>-333</v>
          </cell>
        </row>
        <row r="25">
          <cell r="Q25">
            <v>-6659</v>
          </cell>
          <cell r="R25">
            <v>-1256.35375</v>
          </cell>
          <cell r="S25">
            <v>-3171</v>
          </cell>
          <cell r="T25">
            <v>-2172</v>
          </cell>
          <cell r="V25">
            <v>-588</v>
          </cell>
        </row>
        <row r="26">
          <cell r="Q26">
            <v>-7119</v>
          </cell>
          <cell r="R26">
            <v>-1689.53883</v>
          </cell>
          <cell r="S26">
            <v>-3516</v>
          </cell>
          <cell r="T26">
            <v>-2382</v>
          </cell>
          <cell r="V26">
            <v>-1048</v>
          </cell>
        </row>
        <row r="27">
          <cell r="Q27">
            <v>-8428</v>
          </cell>
          <cell r="R27">
            <v>-1984.8298199999999</v>
          </cell>
          <cell r="S27">
            <v>-3911</v>
          </cell>
          <cell r="T27">
            <v>-4235</v>
          </cell>
          <cell r="V27">
            <v>-1213</v>
          </cell>
        </row>
        <row r="28">
          <cell r="Q28">
            <v>-9334</v>
          </cell>
          <cell r="R28">
            <v>-2272.4252999999999</v>
          </cell>
          <cell r="S28">
            <v>-4500</v>
          </cell>
          <cell r="T28">
            <v>-4973</v>
          </cell>
          <cell r="V28">
            <v>-1516</v>
          </cell>
        </row>
        <row r="29">
          <cell r="Q29">
            <v>-9680</v>
          </cell>
          <cell r="R29">
            <v>-2468.5161499999999</v>
          </cell>
          <cell r="S29">
            <v>-4908</v>
          </cell>
          <cell r="T29">
            <v>-5856</v>
          </cell>
          <cell r="V29">
            <v>-1836</v>
          </cell>
        </row>
        <row r="30">
          <cell r="Q30">
            <v>-11765</v>
          </cell>
          <cell r="R30">
            <v>-3017.7879800000001</v>
          </cell>
          <cell r="S30">
            <v>-5671</v>
          </cell>
          <cell r="T30">
            <v>-6505</v>
          </cell>
          <cell r="V30">
            <v>-2465</v>
          </cell>
        </row>
        <row r="31">
          <cell r="Q31">
            <v>-14090</v>
          </cell>
          <cell r="R31">
            <v>-3460.0003700000002</v>
          </cell>
          <cell r="S31">
            <v>-6395</v>
          </cell>
          <cell r="T31">
            <v>-8701</v>
          </cell>
          <cell r="V31">
            <v>-3089</v>
          </cell>
        </row>
        <row r="32">
          <cell r="Q32">
            <v>-23149</v>
          </cell>
          <cell r="R32">
            <v>-14401.95745</v>
          </cell>
          <cell r="S32">
            <v>-11397</v>
          </cell>
          <cell r="T32">
            <v>-17616</v>
          </cell>
          <cell r="V32">
            <v>-6612</v>
          </cell>
        </row>
      </sheetData>
      <sheetData sheetId="2"/>
      <sheetData sheetId="3">
        <row r="3">
          <cell r="Q3">
            <v>13464</v>
          </cell>
          <cell r="R3">
            <v>6621.3144499999999</v>
          </cell>
          <cell r="S3">
            <v>10410</v>
          </cell>
          <cell r="T3">
            <v>564</v>
          </cell>
          <cell r="V3">
            <v>8538</v>
          </cell>
        </row>
        <row r="4">
          <cell r="Q4">
            <v>9174</v>
          </cell>
          <cell r="R4">
            <v>4989.1249900000003</v>
          </cell>
          <cell r="S4">
            <v>5615</v>
          </cell>
          <cell r="T4">
            <v>137</v>
          </cell>
          <cell r="V4">
            <v>5481</v>
          </cell>
        </row>
        <row r="5">
          <cell r="Q5">
            <v>7892</v>
          </cell>
          <cell r="R5">
            <v>4107.0001400000001</v>
          </cell>
          <cell r="S5">
            <v>3949</v>
          </cell>
          <cell r="T5">
            <v>101</v>
          </cell>
          <cell r="V5">
            <v>5009</v>
          </cell>
        </row>
        <row r="6">
          <cell r="Q6">
            <v>6651</v>
          </cell>
          <cell r="R6">
            <v>3662.0097500000002</v>
          </cell>
          <cell r="S6">
            <v>3294</v>
          </cell>
          <cell r="T6">
            <v>86</v>
          </cell>
          <cell r="V6">
            <v>4360</v>
          </cell>
        </row>
        <row r="7">
          <cell r="Q7">
            <v>6079</v>
          </cell>
          <cell r="R7">
            <v>3224.1972700000001</v>
          </cell>
          <cell r="S7">
            <v>2761</v>
          </cell>
          <cell r="T7">
            <v>80</v>
          </cell>
          <cell r="V7">
            <v>3716</v>
          </cell>
        </row>
        <row r="8">
          <cell r="Q8">
            <v>5594</v>
          </cell>
          <cell r="R8">
            <v>2870.0009300000002</v>
          </cell>
          <cell r="S8">
            <v>2202</v>
          </cell>
          <cell r="T8">
            <v>78</v>
          </cell>
          <cell r="V8">
            <v>3492</v>
          </cell>
        </row>
        <row r="9">
          <cell r="Q9">
            <v>4956</v>
          </cell>
          <cell r="R9">
            <v>2512.99944</v>
          </cell>
          <cell r="S9">
            <v>1799</v>
          </cell>
          <cell r="T9">
            <v>73</v>
          </cell>
          <cell r="V9">
            <v>3248</v>
          </cell>
        </row>
        <row r="10">
          <cell r="Q10">
            <v>3129</v>
          </cell>
          <cell r="R10">
            <v>1998.9788100000001</v>
          </cell>
          <cell r="S10">
            <v>1613</v>
          </cell>
          <cell r="T10">
            <v>68</v>
          </cell>
          <cell r="V10">
            <v>2821</v>
          </cell>
        </row>
        <row r="11">
          <cell r="Q11">
            <v>2117</v>
          </cell>
          <cell r="R11">
            <v>1147.0001299999999</v>
          </cell>
          <cell r="S11">
            <v>1457</v>
          </cell>
          <cell r="T11">
            <v>65</v>
          </cell>
          <cell r="V11">
            <v>2469</v>
          </cell>
        </row>
        <row r="12">
          <cell r="Q12">
            <v>1921</v>
          </cell>
          <cell r="R12">
            <v>742.99630999999999</v>
          </cell>
          <cell r="S12">
            <v>1062</v>
          </cell>
          <cell r="T12">
            <v>63</v>
          </cell>
          <cell r="V12">
            <v>2318</v>
          </cell>
        </row>
        <row r="13">
          <cell r="Q13">
            <v>1009</v>
          </cell>
          <cell r="R13">
            <v>369.99988000000002</v>
          </cell>
          <cell r="S13">
            <v>680</v>
          </cell>
          <cell r="T13">
            <v>61</v>
          </cell>
          <cell r="V13">
            <v>2058</v>
          </cell>
        </row>
        <row r="14">
          <cell r="Q14">
            <v>649</v>
          </cell>
          <cell r="R14">
            <v>11.62354</v>
          </cell>
          <cell r="S14">
            <v>548</v>
          </cell>
          <cell r="T14">
            <v>54</v>
          </cell>
          <cell r="V14">
            <v>1775</v>
          </cell>
        </row>
        <row r="15">
          <cell r="Q15">
            <v>-56</v>
          </cell>
          <cell r="R15">
            <v>-330.66572000000002</v>
          </cell>
          <cell r="S15">
            <v>386</v>
          </cell>
          <cell r="T15">
            <v>48</v>
          </cell>
          <cell r="V15">
            <v>1612</v>
          </cell>
        </row>
        <row r="16">
          <cell r="Q16">
            <v>-882</v>
          </cell>
          <cell r="R16">
            <v>-532.40970000000004</v>
          </cell>
          <cell r="S16">
            <v>70</v>
          </cell>
          <cell r="T16">
            <v>44</v>
          </cell>
          <cell r="V16">
            <v>1343</v>
          </cell>
        </row>
        <row r="17">
          <cell r="Q17">
            <v>-1339</v>
          </cell>
          <cell r="R17">
            <v>-622.22068999999999</v>
          </cell>
          <cell r="S17">
            <v>-112</v>
          </cell>
          <cell r="T17">
            <v>41</v>
          </cell>
          <cell r="V17">
            <v>1166</v>
          </cell>
        </row>
        <row r="18">
          <cell r="Q18">
            <v>-1860</v>
          </cell>
          <cell r="R18">
            <v>-849.47461999999996</v>
          </cell>
          <cell r="S18">
            <v>-234</v>
          </cell>
          <cell r="T18">
            <v>38</v>
          </cell>
          <cell r="V18">
            <v>1044</v>
          </cell>
        </row>
        <row r="19">
          <cell r="Q19">
            <v>-2338</v>
          </cell>
          <cell r="R19">
            <v>-890.82083999999998</v>
          </cell>
          <cell r="S19">
            <v>-514</v>
          </cell>
          <cell r="T19">
            <v>34</v>
          </cell>
          <cell r="V19">
            <v>830</v>
          </cell>
        </row>
        <row r="20">
          <cell r="Q20">
            <v>-2563</v>
          </cell>
          <cell r="R20">
            <v>-1115.7385200000001</v>
          </cell>
          <cell r="S20">
            <v>-785</v>
          </cell>
          <cell r="T20">
            <v>29</v>
          </cell>
          <cell r="V20">
            <v>625</v>
          </cell>
        </row>
        <row r="21">
          <cell r="Q21">
            <v>-3112</v>
          </cell>
          <cell r="R21">
            <v>-1225.81005</v>
          </cell>
          <cell r="S21">
            <v>-1105</v>
          </cell>
          <cell r="T21">
            <v>21</v>
          </cell>
          <cell r="V21">
            <v>518</v>
          </cell>
        </row>
        <row r="22">
          <cell r="Q22">
            <v>-3558</v>
          </cell>
          <cell r="R22">
            <v>-1342.97677</v>
          </cell>
          <cell r="S22">
            <v>-1340</v>
          </cell>
          <cell r="T22">
            <v>20</v>
          </cell>
          <cell r="V22">
            <v>136</v>
          </cell>
        </row>
        <row r="23">
          <cell r="Q23">
            <v>-4365</v>
          </cell>
          <cell r="R23">
            <v>-1434.1989799999999</v>
          </cell>
          <cell r="S23">
            <v>-1498</v>
          </cell>
          <cell r="T23">
            <v>17</v>
          </cell>
          <cell r="V23">
            <v>-252</v>
          </cell>
        </row>
        <row r="24">
          <cell r="Q24">
            <v>-5551</v>
          </cell>
          <cell r="R24">
            <v>-1531.1660300000001</v>
          </cell>
          <cell r="S24">
            <v>-1747</v>
          </cell>
          <cell r="T24">
            <v>11</v>
          </cell>
          <cell r="V24">
            <v>-525</v>
          </cell>
        </row>
        <row r="25">
          <cell r="Q25">
            <v>-6452</v>
          </cell>
          <cell r="R25">
            <v>-1673.99972</v>
          </cell>
          <cell r="S25">
            <v>-1891</v>
          </cell>
          <cell r="T25">
            <v>7</v>
          </cell>
          <cell r="V25">
            <v>-642</v>
          </cell>
        </row>
        <row r="26">
          <cell r="Q26">
            <v>-7088</v>
          </cell>
          <cell r="R26">
            <v>-1726.86913</v>
          </cell>
          <cell r="S26">
            <v>-2172</v>
          </cell>
          <cell r="T26">
            <v>-2</v>
          </cell>
          <cell r="V26">
            <v>-914</v>
          </cell>
        </row>
        <row r="27">
          <cell r="Q27">
            <v>-7547</v>
          </cell>
          <cell r="R27">
            <v>-1886.35743</v>
          </cell>
          <cell r="S27">
            <v>-2419</v>
          </cell>
          <cell r="T27">
            <v>-10</v>
          </cell>
          <cell r="V27">
            <v>-1129</v>
          </cell>
        </row>
        <row r="28">
          <cell r="Q28">
            <v>-8989</v>
          </cell>
          <cell r="R28">
            <v>-2232.68219</v>
          </cell>
          <cell r="S28">
            <v>-2752</v>
          </cell>
          <cell r="T28">
            <v>-96</v>
          </cell>
          <cell r="V28">
            <v>-1559</v>
          </cell>
        </row>
        <row r="29">
          <cell r="Q29">
            <v>-9723</v>
          </cell>
          <cell r="R29">
            <v>-2487.2885299999998</v>
          </cell>
          <cell r="S29">
            <v>-3324</v>
          </cell>
          <cell r="T29">
            <v>-163</v>
          </cell>
          <cell r="V29">
            <v>-1813</v>
          </cell>
        </row>
        <row r="30">
          <cell r="Q30">
            <v>-10840</v>
          </cell>
          <cell r="R30">
            <v>-2847.91545</v>
          </cell>
          <cell r="S30">
            <v>-3793</v>
          </cell>
          <cell r="T30">
            <v>-540</v>
          </cell>
          <cell r="V30">
            <v>-2244</v>
          </cell>
        </row>
        <row r="31">
          <cell r="Q31">
            <v>-13040</v>
          </cell>
          <cell r="R31">
            <v>-3266.2241399999998</v>
          </cell>
          <cell r="S31">
            <v>-4359</v>
          </cell>
          <cell r="T31">
            <v>-1571</v>
          </cell>
          <cell r="V31">
            <v>-2632</v>
          </cell>
        </row>
        <row r="32">
          <cell r="Q32">
            <v>-14952</v>
          </cell>
          <cell r="R32">
            <v>-3394.38672</v>
          </cell>
          <cell r="S32">
            <v>-4634</v>
          </cell>
          <cell r="T32">
            <v>-2980</v>
          </cell>
          <cell r="V32">
            <v>-3544</v>
          </cell>
        </row>
        <row r="33">
          <cell r="Q33">
            <v>-27473</v>
          </cell>
          <cell r="R33">
            <v>-10262.878919999999</v>
          </cell>
          <cell r="S33">
            <v>-8901</v>
          </cell>
          <cell r="T33">
            <v>-14708</v>
          </cell>
          <cell r="V33">
            <v>-14142</v>
          </cell>
        </row>
      </sheetData>
      <sheetData sheetId="4"/>
      <sheetData sheetId="5">
        <row r="3">
          <cell r="Q3">
            <v>18367</v>
          </cell>
          <cell r="R3">
            <v>9148.1138300000002</v>
          </cell>
          <cell r="S3">
            <v>21336</v>
          </cell>
          <cell r="T3">
            <v>584</v>
          </cell>
          <cell r="V3">
            <v>10666</v>
          </cell>
        </row>
        <row r="4">
          <cell r="Q4">
            <v>11099</v>
          </cell>
          <cell r="R4">
            <v>7147.0006100000001</v>
          </cell>
          <cell r="S4">
            <v>9585</v>
          </cell>
          <cell r="T4">
            <v>169</v>
          </cell>
          <cell r="V4">
            <v>5037</v>
          </cell>
        </row>
        <row r="5">
          <cell r="Q5">
            <v>8038</v>
          </cell>
          <cell r="R5">
            <v>4713.0056000000004</v>
          </cell>
          <cell r="S5">
            <v>5852</v>
          </cell>
          <cell r="T5">
            <v>101</v>
          </cell>
          <cell r="V5">
            <v>4383</v>
          </cell>
        </row>
        <row r="6">
          <cell r="Q6">
            <v>7332</v>
          </cell>
          <cell r="R6">
            <v>4556.99982</v>
          </cell>
          <cell r="S6">
            <v>4122</v>
          </cell>
          <cell r="T6">
            <v>93</v>
          </cell>
          <cell r="V6">
            <v>3606</v>
          </cell>
        </row>
        <row r="7">
          <cell r="Q7">
            <v>5510</v>
          </cell>
          <cell r="R7">
            <v>4179.4758400000001</v>
          </cell>
          <cell r="S7">
            <v>3283</v>
          </cell>
          <cell r="T7">
            <v>80</v>
          </cell>
          <cell r="V7">
            <v>3132</v>
          </cell>
        </row>
        <row r="8">
          <cell r="Q8">
            <v>4725</v>
          </cell>
          <cell r="R8">
            <v>3563.7678099999998</v>
          </cell>
          <cell r="S8">
            <v>2676</v>
          </cell>
          <cell r="T8">
            <v>76</v>
          </cell>
          <cell r="V8">
            <v>2838</v>
          </cell>
        </row>
        <row r="9">
          <cell r="Q9">
            <v>4196</v>
          </cell>
          <cell r="R9">
            <v>3078</v>
          </cell>
          <cell r="S9">
            <v>2423</v>
          </cell>
          <cell r="T9">
            <v>70</v>
          </cell>
          <cell r="V9">
            <v>2625</v>
          </cell>
        </row>
        <row r="10">
          <cell r="Q10">
            <v>3108</v>
          </cell>
          <cell r="R10">
            <v>2520.8953000000001</v>
          </cell>
          <cell r="S10">
            <v>2142</v>
          </cell>
          <cell r="T10">
            <v>64</v>
          </cell>
          <cell r="V10">
            <v>2509</v>
          </cell>
        </row>
        <row r="11">
          <cell r="Q11">
            <v>2733</v>
          </cell>
          <cell r="R11">
            <v>1542.0006800000001</v>
          </cell>
          <cell r="S11">
            <v>2017</v>
          </cell>
          <cell r="T11">
            <v>62</v>
          </cell>
          <cell r="V11">
            <v>2403</v>
          </cell>
        </row>
        <row r="12">
          <cell r="Q12">
            <v>2114</v>
          </cell>
          <cell r="R12">
            <v>1212.9792399999999</v>
          </cell>
          <cell r="S12">
            <v>1945</v>
          </cell>
          <cell r="T12">
            <v>58</v>
          </cell>
          <cell r="V12">
            <v>2160</v>
          </cell>
        </row>
        <row r="13">
          <cell r="Q13">
            <v>1359</v>
          </cell>
          <cell r="R13">
            <v>715.99991</v>
          </cell>
          <cell r="S13">
            <v>1767</v>
          </cell>
          <cell r="T13">
            <v>52</v>
          </cell>
          <cell r="V13">
            <v>1940</v>
          </cell>
        </row>
        <row r="14">
          <cell r="Q14">
            <v>838</v>
          </cell>
          <cell r="R14">
            <v>231.31134</v>
          </cell>
          <cell r="S14">
            <v>1462</v>
          </cell>
          <cell r="T14">
            <v>49</v>
          </cell>
          <cell r="V14">
            <v>1720</v>
          </cell>
        </row>
        <row r="15">
          <cell r="Q15">
            <v>439</v>
          </cell>
          <cell r="R15">
            <v>13.2705</v>
          </cell>
          <cell r="S15">
            <v>1078</v>
          </cell>
          <cell r="T15">
            <v>43</v>
          </cell>
          <cell r="V15">
            <v>1464</v>
          </cell>
        </row>
        <row r="16">
          <cell r="Q16">
            <v>65</v>
          </cell>
          <cell r="R16">
            <v>-251.19506000000001</v>
          </cell>
          <cell r="S16">
            <v>740</v>
          </cell>
          <cell r="T16">
            <v>41</v>
          </cell>
          <cell r="V16">
            <v>1233</v>
          </cell>
        </row>
        <row r="17">
          <cell r="Q17">
            <v>-144</v>
          </cell>
          <cell r="R17">
            <v>-560.87450999999999</v>
          </cell>
          <cell r="S17">
            <v>492</v>
          </cell>
          <cell r="T17">
            <v>39</v>
          </cell>
          <cell r="V17">
            <v>1081</v>
          </cell>
        </row>
        <row r="18">
          <cell r="Q18">
            <v>-762</v>
          </cell>
          <cell r="R18">
            <v>-653.46292000000005</v>
          </cell>
          <cell r="S18">
            <v>408</v>
          </cell>
          <cell r="T18">
            <v>33</v>
          </cell>
          <cell r="V18">
            <v>832</v>
          </cell>
        </row>
        <row r="19">
          <cell r="Q19">
            <v>-902</v>
          </cell>
          <cell r="R19">
            <v>-807.21642999999995</v>
          </cell>
          <cell r="S19">
            <v>157</v>
          </cell>
          <cell r="T19">
            <v>31</v>
          </cell>
          <cell r="V19">
            <v>671</v>
          </cell>
        </row>
        <row r="20">
          <cell r="Q20">
            <v>-1858</v>
          </cell>
          <cell r="R20">
            <v>-1003.45313</v>
          </cell>
          <cell r="S20">
            <v>42</v>
          </cell>
          <cell r="T20">
            <v>25</v>
          </cell>
          <cell r="V20">
            <v>556</v>
          </cell>
        </row>
        <row r="21">
          <cell r="Q21">
            <v>-2792</v>
          </cell>
          <cell r="R21">
            <v>-1102.1509599999999</v>
          </cell>
          <cell r="S21">
            <v>-42</v>
          </cell>
          <cell r="T21">
            <v>21</v>
          </cell>
          <cell r="V21">
            <v>450</v>
          </cell>
        </row>
        <row r="22">
          <cell r="Q22">
            <v>-3345</v>
          </cell>
          <cell r="R22">
            <v>-1330.66994</v>
          </cell>
          <cell r="S22">
            <v>-455</v>
          </cell>
          <cell r="T22">
            <v>15</v>
          </cell>
          <cell r="V22">
            <v>267</v>
          </cell>
        </row>
        <row r="23">
          <cell r="Q23">
            <v>-3734</v>
          </cell>
          <cell r="R23">
            <v>-1481.13932</v>
          </cell>
          <cell r="S23">
            <v>-787</v>
          </cell>
          <cell r="T23">
            <v>8</v>
          </cell>
          <cell r="V23">
            <v>-48</v>
          </cell>
        </row>
        <row r="24">
          <cell r="Q24">
            <v>-4743</v>
          </cell>
          <cell r="R24">
            <v>-1552.9768099999999</v>
          </cell>
          <cell r="S24">
            <v>-947</v>
          </cell>
          <cell r="T24">
            <v>0</v>
          </cell>
          <cell r="V24">
            <v>-230</v>
          </cell>
        </row>
        <row r="25">
          <cell r="Q25">
            <v>-5232</v>
          </cell>
          <cell r="R25">
            <v>-1730.38087</v>
          </cell>
          <cell r="S25">
            <v>-1136</v>
          </cell>
          <cell r="T25">
            <v>-79</v>
          </cell>
          <cell r="V25">
            <v>-531</v>
          </cell>
        </row>
        <row r="26">
          <cell r="Q26">
            <v>-6496</v>
          </cell>
          <cell r="R26">
            <v>-1875.03711</v>
          </cell>
          <cell r="S26">
            <v>-1233</v>
          </cell>
          <cell r="T26">
            <v>-170</v>
          </cell>
          <cell r="V26">
            <v>-916</v>
          </cell>
        </row>
        <row r="27">
          <cell r="Q27">
            <v>-8139</v>
          </cell>
          <cell r="R27">
            <v>-2034.8749</v>
          </cell>
          <cell r="S27">
            <v>-1586</v>
          </cell>
          <cell r="T27">
            <v>-276</v>
          </cell>
          <cell r="V27">
            <v>-1097</v>
          </cell>
        </row>
        <row r="28">
          <cell r="Q28">
            <v>-9778</v>
          </cell>
          <cell r="R28">
            <v>-2364.7846399999999</v>
          </cell>
          <cell r="S28">
            <v>-1798</v>
          </cell>
          <cell r="T28">
            <v>-729</v>
          </cell>
          <cell r="V28">
            <v>-1708</v>
          </cell>
        </row>
        <row r="29">
          <cell r="Q29">
            <v>-10531</v>
          </cell>
          <cell r="R29">
            <v>-2519.1033699999998</v>
          </cell>
          <cell r="S29">
            <v>-2061</v>
          </cell>
          <cell r="T29">
            <v>-2041</v>
          </cell>
          <cell r="V29">
            <v>-2159</v>
          </cell>
        </row>
        <row r="30">
          <cell r="Q30">
            <v>-12995</v>
          </cell>
          <cell r="R30">
            <v>-2856.5622100000001</v>
          </cell>
          <cell r="S30">
            <v>-2858</v>
          </cell>
          <cell r="T30">
            <v>-3153</v>
          </cell>
          <cell r="V30">
            <v>-2450</v>
          </cell>
        </row>
        <row r="31">
          <cell r="Q31">
            <v>-14469</v>
          </cell>
          <cell r="R31">
            <v>-3126.4941600000002</v>
          </cell>
          <cell r="S31">
            <v>-3272</v>
          </cell>
          <cell r="T31">
            <v>-6410</v>
          </cell>
          <cell r="V31">
            <v>-3175</v>
          </cell>
        </row>
        <row r="32">
          <cell r="Q32">
            <v>-32304</v>
          </cell>
          <cell r="R32">
            <v>-9823.4071899999999</v>
          </cell>
          <cell r="S32">
            <v>-5349</v>
          </cell>
          <cell r="T32">
            <v>-22311</v>
          </cell>
          <cell r="V32">
            <v>-6363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2:AE96"/>
  <sheetViews>
    <sheetView tabSelected="1" zoomScale="85" zoomScaleNormal="85" workbookViewId="0">
      <selection activeCell="D6" sqref="D6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5" t="s">
        <v>24</v>
      </c>
      <c r="D2" s="65"/>
      <c r="E2" s="65"/>
      <c r="F2" s="65"/>
      <c r="G2" s="65"/>
      <c r="H2" s="65"/>
    </row>
    <row r="3" spans="2:31" ht="29.25" customHeight="1" x14ac:dyDescent="0.2">
      <c r="C3" s="65" t="s">
        <v>21</v>
      </c>
      <c r="D3" s="65"/>
      <c r="E3" s="65"/>
      <c r="F3" s="65"/>
      <c r="G3" s="65"/>
      <c r="H3" s="65"/>
      <c r="I3" s="27"/>
      <c r="J3" s="65" t="s">
        <v>18</v>
      </c>
      <c r="K3" s="65"/>
      <c r="L3" s="65"/>
      <c r="M3" s="65"/>
      <c r="N3" s="65"/>
      <c r="O3" s="65"/>
      <c r="P3" s="27"/>
      <c r="Q3" s="65" t="s">
        <v>20</v>
      </c>
      <c r="R3" s="65"/>
      <c r="S3" s="65"/>
      <c r="T3" s="65"/>
      <c r="U3" s="65"/>
      <c r="V3" s="65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25212</v>
      </c>
      <c r="E5" s="39">
        <f t="shared" ref="E5:H5" si="0">MAX(L5:L35)</f>
        <v>10121.31249</v>
      </c>
      <c r="F5" s="39">
        <f t="shared" si="0"/>
        <v>12849</v>
      </c>
      <c r="G5" s="39">
        <f t="shared" si="0"/>
        <v>196</v>
      </c>
      <c r="H5" s="39">
        <f t="shared" si="0"/>
        <v>6739</v>
      </c>
      <c r="I5" s="1">
        <v>1</v>
      </c>
      <c r="J5" s="42">
        <v>1</v>
      </c>
      <c r="K5" s="34">
        <f>IF([1]Period_1!Q3="", NA(), [1]Period_1!Q3)</f>
        <v>25212</v>
      </c>
      <c r="L5" s="18">
        <f>IF([1]Period_1!R3="", NA(), [1]Period_1!R3)</f>
        <v>10121.31249</v>
      </c>
      <c r="M5" s="18">
        <f>IF([1]Period_1!S3="", NA(), [1]Period_1!S3)</f>
        <v>12849</v>
      </c>
      <c r="N5" s="18">
        <f>IF([1]Period_1!T3="", NA(), [1]Period_1!T3)</f>
        <v>196</v>
      </c>
      <c r="O5" s="33">
        <f>IF([1]Period_1!V3="", NA(), [1]Period_1!V3)</f>
        <v>6739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23149</v>
      </c>
      <c r="E6" s="39">
        <f t="shared" ref="E6:H6" si="1">-MIN(L5:L35)</f>
        <v>14401.95745</v>
      </c>
      <c r="F6" s="39">
        <f t="shared" si="1"/>
        <v>11397</v>
      </c>
      <c r="G6" s="39">
        <f t="shared" si="1"/>
        <v>17616</v>
      </c>
      <c r="H6" s="39">
        <f t="shared" si="1"/>
        <v>6612</v>
      </c>
      <c r="I6" s="1">
        <v>2</v>
      </c>
      <c r="J6" s="43">
        <v>1</v>
      </c>
      <c r="K6" s="34">
        <f>IF([1]Period_1!Q4="", NA(), [1]Period_1!Q4)</f>
        <v>12733</v>
      </c>
      <c r="L6" s="18">
        <f>IF([1]Period_1!R4="", NA(), [1]Period_1!R4)</f>
        <v>5169.99946</v>
      </c>
      <c r="M6" s="18">
        <f>IF([1]Period_1!S4="", NA(), [1]Period_1!S4)</f>
        <v>9253</v>
      </c>
      <c r="N6" s="18">
        <f>IF([1]Period_1!T4="", NA(), [1]Period_1!T4)</f>
        <v>94</v>
      </c>
      <c r="O6" s="35">
        <f>IF([1]Period_1!V4="", NA(), [1]Period_1!V4)</f>
        <v>4911</v>
      </c>
      <c r="AC6"/>
      <c r="AD6" s="2"/>
    </row>
    <row r="7" spans="2:31" ht="12.75" x14ac:dyDescent="0.2">
      <c r="I7" s="1">
        <v>3</v>
      </c>
      <c r="J7" s="43">
        <v>1</v>
      </c>
      <c r="K7" s="34">
        <f>IF([1]Period_1!Q5="", NA(), [1]Period_1!Q5)</f>
        <v>10708</v>
      </c>
      <c r="L7" s="18">
        <f>IF([1]Period_1!R5="", NA(), [1]Period_1!R5)</f>
        <v>4783.3520399999998</v>
      </c>
      <c r="M7" s="18">
        <f>IF([1]Period_1!S5="", NA(), [1]Period_1!S5)</f>
        <v>7526</v>
      </c>
      <c r="N7" s="18">
        <f>IF([1]Period_1!T5="", NA(), [1]Period_1!T5)</f>
        <v>87</v>
      </c>
      <c r="O7" s="35">
        <f>IF([1]Period_1!V5="", NA(), [1]Period_1!V5)</f>
        <v>3860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f>IF([1]Period_1!Q6="", NA(), [1]Period_1!Q6)</f>
        <v>8464</v>
      </c>
      <c r="L8" s="18">
        <f>IF([1]Period_1!R6="", NA(), [1]Period_1!R6)</f>
        <v>3768.1740500000001</v>
      </c>
      <c r="M8" s="18">
        <f>IF([1]Period_1!S6="", NA(), [1]Period_1!S6)</f>
        <v>6072</v>
      </c>
      <c r="N8" s="18">
        <f>IF([1]Period_1!T6="", NA(), [1]Period_1!T6)</f>
        <v>77</v>
      </c>
      <c r="O8" s="35">
        <f>IF([1]Period_1!V6="", NA(), [1]Period_1!V6)</f>
        <v>3534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f>IF([1]Period_1!Q7="", NA(), [1]Period_1!Q7)</f>
        <v>7459</v>
      </c>
      <c r="L9" s="18">
        <f>IF([1]Period_1!R7="", NA(), [1]Period_1!R7)</f>
        <v>3601.9999499999999</v>
      </c>
      <c r="M9" s="18">
        <f>IF([1]Period_1!S7="", NA(), [1]Period_1!S7)</f>
        <v>5632</v>
      </c>
      <c r="N9" s="18">
        <f>IF([1]Period_1!T7="", NA(), [1]Period_1!T7)</f>
        <v>61</v>
      </c>
      <c r="O9" s="35">
        <f>IF([1]Period_1!V7="", NA(), [1]Period_1!V7)</f>
        <v>3086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f>IF([1]Period_1!Q8="", NA(), [1]Period_1!Q8)</f>
        <v>5822</v>
      </c>
      <c r="L10" s="18">
        <f>IF([1]Period_1!R8="", NA(), [1]Period_1!R8)</f>
        <v>3382.99874</v>
      </c>
      <c r="M10" s="18">
        <f>IF([1]Period_1!S8="", NA(), [1]Period_1!S8)</f>
        <v>4834</v>
      </c>
      <c r="N10" s="18">
        <f>IF([1]Period_1!T8="", NA(), [1]Period_1!T8)</f>
        <v>60</v>
      </c>
      <c r="O10" s="35">
        <f>IF([1]Period_1!V8="", NA(), [1]Period_1!V8)</f>
        <v>2594</v>
      </c>
      <c r="W10" s="5"/>
      <c r="AC10"/>
      <c r="AD10" s="2"/>
    </row>
    <row r="11" spans="2:31" ht="12.75" customHeight="1" x14ac:dyDescent="0.2">
      <c r="C11" s="65" t="s">
        <v>17</v>
      </c>
      <c r="D11" s="65"/>
      <c r="E11" s="65"/>
      <c r="F11" s="65"/>
      <c r="G11" s="65"/>
      <c r="H11" s="65"/>
      <c r="I11" s="1">
        <v>7</v>
      </c>
      <c r="J11" s="43">
        <v>1</v>
      </c>
      <c r="K11" s="34">
        <f>IF([1]Period_1!Q9="", NA(), [1]Period_1!Q9)</f>
        <v>4206</v>
      </c>
      <c r="L11" s="18">
        <f>IF([1]Period_1!R9="", NA(), [1]Period_1!R9)</f>
        <v>3168.1565799999998</v>
      </c>
      <c r="M11" s="18">
        <f>IF([1]Period_1!S9="", NA(), [1]Period_1!S9)</f>
        <v>3997</v>
      </c>
      <c r="N11" s="18">
        <f>IF([1]Period_1!T9="", NA(), [1]Period_1!T9)</f>
        <v>56</v>
      </c>
      <c r="O11" s="35">
        <f>IF([1]Period_1!V9="", NA(), [1]Period_1!V9)</f>
        <v>2294</v>
      </c>
      <c r="W11" s="5"/>
      <c r="AC11"/>
      <c r="AD11" s="2"/>
    </row>
    <row r="12" spans="2:31" ht="12.75" x14ac:dyDescent="0.2">
      <c r="C12" s="65"/>
      <c r="D12" s="65"/>
      <c r="E12" s="65"/>
      <c r="F12" s="65"/>
      <c r="G12" s="65"/>
      <c r="H12" s="65"/>
      <c r="I12" s="1">
        <v>8</v>
      </c>
      <c r="J12" s="43">
        <v>1</v>
      </c>
      <c r="K12" s="34">
        <f>IF([1]Period_1!Q10="", NA(), [1]Period_1!Q10)</f>
        <v>2171</v>
      </c>
      <c r="L12" s="18">
        <f>IF([1]Period_1!R10="", NA(), [1]Period_1!R10)</f>
        <v>2912.0001299999999</v>
      </c>
      <c r="M12" s="18">
        <f>IF([1]Period_1!S10="", NA(), [1]Period_1!S10)</f>
        <v>2845</v>
      </c>
      <c r="N12" s="18">
        <f>IF([1]Period_1!T10="", NA(), [1]Period_1!T10)</f>
        <v>53</v>
      </c>
      <c r="O12" s="35">
        <f>IF([1]Period_1!V10="", NA(), [1]Period_1!V10)</f>
        <v>2103</v>
      </c>
      <c r="W12" s="5"/>
      <c r="AC12"/>
      <c r="AD12" s="2"/>
    </row>
    <row r="13" spans="2:31" ht="12.75" x14ac:dyDescent="0.2">
      <c r="C13" s="4"/>
      <c r="D13" s="66" t="s">
        <v>10</v>
      </c>
      <c r="E13" s="67"/>
      <c r="F13" s="67"/>
      <c r="G13" s="67"/>
      <c r="H13" s="67"/>
      <c r="I13" s="1">
        <v>9</v>
      </c>
      <c r="J13" s="43">
        <v>1</v>
      </c>
      <c r="K13" s="34">
        <f>IF([1]Period_1!Q11="", NA(), [1]Period_1!Q11)</f>
        <v>1492</v>
      </c>
      <c r="L13" s="18">
        <f>IF([1]Period_1!R11="", NA(), [1]Period_1!R11)</f>
        <v>2468.2530900000002</v>
      </c>
      <c r="M13" s="18">
        <f>IF([1]Period_1!S11="", NA(), [1]Period_1!S11)</f>
        <v>2134</v>
      </c>
      <c r="N13" s="18">
        <f>IF([1]Period_1!T11="", NA(), [1]Period_1!T11)</f>
        <v>50</v>
      </c>
      <c r="O13" s="35">
        <f>IF([1]Period_1!V11="", NA(), [1]Period_1!V11)</f>
        <v>1925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f>IF([1]Period_1!Q12="", NA(), [1]Period_1!Q12)</f>
        <v>954</v>
      </c>
      <c r="L14" s="18">
        <f>IF([1]Period_1!R12="", NA(), [1]Period_1!R12)</f>
        <v>2237.4815100000001</v>
      </c>
      <c r="M14" s="18">
        <f>IF([1]Period_1!S12="", NA(), [1]Period_1!S12)</f>
        <v>1580</v>
      </c>
      <c r="N14" s="18">
        <f>IF([1]Period_1!T12="", NA(), [1]Period_1!T12)</f>
        <v>45</v>
      </c>
      <c r="O14" s="35">
        <f>IF([1]Period_1!V12="", NA(), [1]Period_1!V12)</f>
        <v>1669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25212</v>
      </c>
      <c r="E15" s="32">
        <f t="shared" ref="E15:H15" si="2">MAX(L5:L35)</f>
        <v>10121.31249</v>
      </c>
      <c r="F15" s="32">
        <f t="shared" si="2"/>
        <v>12849</v>
      </c>
      <c r="G15" s="32">
        <f t="shared" si="2"/>
        <v>196</v>
      </c>
      <c r="H15" s="33">
        <f t="shared" si="2"/>
        <v>6739</v>
      </c>
      <c r="I15" s="1">
        <v>11</v>
      </c>
      <c r="J15" s="43">
        <v>1</v>
      </c>
      <c r="K15" s="34">
        <f>IF([1]Period_1!Q13="", NA(), [1]Period_1!Q13)</f>
        <v>-435</v>
      </c>
      <c r="L15" s="18">
        <f>IF([1]Period_1!R13="", NA(), [1]Period_1!R13)</f>
        <v>1770.40551</v>
      </c>
      <c r="M15" s="18">
        <f>IF([1]Period_1!S13="", NA(), [1]Period_1!S13)</f>
        <v>1376</v>
      </c>
      <c r="N15" s="18">
        <f>IF([1]Period_1!T13="", NA(), [1]Period_1!T13)</f>
        <v>38</v>
      </c>
      <c r="O15" s="35">
        <f>IF([1]Period_1!V13="", NA(), [1]Period_1!V13)</f>
        <v>1494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11821.749999999995</v>
      </c>
      <c r="E16" s="18">
        <f t="shared" ref="E16:H16" si="3">PERCENTILE(L5:L35, 0.95)</f>
        <v>4996.0081209999989</v>
      </c>
      <c r="F16" s="18">
        <f t="shared" si="3"/>
        <v>8475.8499999999949</v>
      </c>
      <c r="G16" s="18">
        <f t="shared" si="3"/>
        <v>90.84999999999998</v>
      </c>
      <c r="H16" s="35">
        <f t="shared" si="3"/>
        <v>4438.0499999999975</v>
      </c>
      <c r="I16" s="1">
        <v>12</v>
      </c>
      <c r="J16" s="43">
        <v>1</v>
      </c>
      <c r="K16" s="34">
        <f>IF([1]Period_1!Q14="", NA(), [1]Period_1!Q14)</f>
        <v>-949</v>
      </c>
      <c r="L16" s="18">
        <f>IF([1]Period_1!R14="", NA(), [1]Period_1!R14)</f>
        <v>1513.61877</v>
      </c>
      <c r="M16" s="18">
        <f>IF([1]Period_1!S14="", NA(), [1]Period_1!S14)</f>
        <v>1136</v>
      </c>
      <c r="N16" s="18">
        <f>IF([1]Period_1!T14="", NA(), [1]Period_1!T14)</f>
        <v>36</v>
      </c>
      <c r="O16" s="35">
        <f>IF([1]Period_1!V14="", NA(), [1]Period_1!V14)</f>
        <v>1301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2001.25</v>
      </c>
      <c r="E17" s="18">
        <f t="shared" ref="E17:H17" si="4">PERCENTILE(L5:L35, 0.75)</f>
        <v>2801.0633699999998</v>
      </c>
      <c r="F17" s="18">
        <f t="shared" si="4"/>
        <v>2667.25</v>
      </c>
      <c r="G17" s="18">
        <f t="shared" si="4"/>
        <v>52.25</v>
      </c>
      <c r="H17" s="35">
        <f t="shared" si="4"/>
        <v>2058.5</v>
      </c>
      <c r="I17" s="1">
        <v>13</v>
      </c>
      <c r="J17" s="43">
        <v>1</v>
      </c>
      <c r="K17" s="34">
        <f>IF([1]Period_1!Q15="", NA(), [1]Period_1!Q15)</f>
        <v>-1712</v>
      </c>
      <c r="L17" s="18">
        <f>IF([1]Period_1!R15="", NA(), [1]Period_1!R15)</f>
        <v>873.48828000000003</v>
      </c>
      <c r="M17" s="18">
        <f>IF([1]Period_1!S15="", NA(), [1]Period_1!S15)</f>
        <v>521</v>
      </c>
      <c r="N17" s="18">
        <f>IF([1]Period_1!T15="", NA(), [1]Period_1!T15)</f>
        <v>33</v>
      </c>
      <c r="O17" s="35">
        <f>IF([1]Period_1!V15="", NA(), [1]Period_1!V15)</f>
        <v>1131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-2819</v>
      </c>
      <c r="E18" s="18">
        <f t="shared" ref="E18:H18" si="5">PERCENTILE(L5:L35, 0.5)</f>
        <v>226.89257500000002</v>
      </c>
      <c r="F18" s="18">
        <f t="shared" si="5"/>
        <v>-618.5</v>
      </c>
      <c r="G18" s="18">
        <f t="shared" si="5"/>
        <v>24.5</v>
      </c>
      <c r="H18" s="35">
        <f t="shared" si="5"/>
        <v>691.5</v>
      </c>
      <c r="I18" s="1">
        <v>14</v>
      </c>
      <c r="J18" s="43">
        <v>1</v>
      </c>
      <c r="K18" s="34">
        <f>IF([1]Period_1!Q16="", NA(), [1]Period_1!Q16)</f>
        <v>-2033</v>
      </c>
      <c r="L18" s="18">
        <f>IF([1]Period_1!R16="", NA(), [1]Period_1!R16)</f>
        <v>510.80725999999999</v>
      </c>
      <c r="M18" s="18">
        <f>IF([1]Period_1!S16="", NA(), [1]Period_1!S16)</f>
        <v>299</v>
      </c>
      <c r="N18" s="18">
        <f>IF([1]Period_1!T16="", NA(), [1]Period_1!T16)</f>
        <v>28</v>
      </c>
      <c r="O18" s="35">
        <f>IF([1]Period_1!V16="", NA(), [1]Period_1!V16)</f>
        <v>1023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-6552.75</v>
      </c>
      <c r="E19" s="18">
        <f t="shared" ref="E19:H19" si="6">PERCENTILE(L5:L35, 0.25)</f>
        <v>-1210.3766375</v>
      </c>
      <c r="F19" s="18">
        <f t="shared" si="6"/>
        <v>-3136</v>
      </c>
      <c r="G19" s="18">
        <f t="shared" si="6"/>
        <v>-1971.25</v>
      </c>
      <c r="H19" s="35">
        <f t="shared" si="6"/>
        <v>-524.25</v>
      </c>
      <c r="I19" s="1">
        <v>15</v>
      </c>
      <c r="J19" s="43">
        <v>1</v>
      </c>
      <c r="K19" s="34">
        <f>IF([1]Period_1!Q17="", NA(), [1]Period_1!Q17)</f>
        <v>-2468</v>
      </c>
      <c r="L19" s="18">
        <f>IF([1]Period_1!R17="", NA(), [1]Period_1!R17)</f>
        <v>337.33787000000001</v>
      </c>
      <c r="M19" s="18">
        <f>IF([1]Period_1!S17="", NA(), [1]Period_1!S17)</f>
        <v>-378</v>
      </c>
      <c r="N19" s="18">
        <f>IF([1]Period_1!T17="", NA(), [1]Period_1!T17)</f>
        <v>27</v>
      </c>
      <c r="O19" s="35">
        <f>IF([1]Period_1!V17="", NA(), [1]Period_1!V17)</f>
        <v>795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-13043.75</v>
      </c>
      <c r="E20" s="18">
        <f t="shared" ref="E20:H20" si="7">PERCENTILE(L5:L35, 0.05)</f>
        <v>-3261.0047945000001</v>
      </c>
      <c r="F20" s="18">
        <f t="shared" si="7"/>
        <v>-6069.2</v>
      </c>
      <c r="G20" s="18">
        <f t="shared" si="7"/>
        <v>-7712.7999999999993</v>
      </c>
      <c r="H20" s="35">
        <f t="shared" si="7"/>
        <v>-2808.2</v>
      </c>
      <c r="I20" s="1">
        <v>16</v>
      </c>
      <c r="J20" s="43">
        <v>1</v>
      </c>
      <c r="K20" s="34">
        <f>IF([1]Period_1!Q18="", NA(), [1]Period_1!Q18)</f>
        <v>-3170</v>
      </c>
      <c r="L20" s="18">
        <f>IF([1]Period_1!R18="", NA(), [1]Period_1!R18)</f>
        <v>116.44728000000001</v>
      </c>
      <c r="M20" s="18">
        <f>IF([1]Period_1!S18="", NA(), [1]Period_1!S18)</f>
        <v>-859</v>
      </c>
      <c r="N20" s="18">
        <f>IF([1]Period_1!T18="", NA(), [1]Period_1!T18)</f>
        <v>22</v>
      </c>
      <c r="O20" s="35">
        <f>IF([1]Period_1!V18="", NA(), [1]Period_1!V18)</f>
        <v>588</v>
      </c>
      <c r="P20" s="4"/>
      <c r="W20" s="5"/>
      <c r="AC20"/>
      <c r="AD20" s="2"/>
    </row>
    <row r="21" spans="2:30" ht="12.75" x14ac:dyDescent="0.2">
      <c r="C21" s="63" t="s">
        <v>3</v>
      </c>
      <c r="D21" s="34">
        <f>MIN(K5:K35)</f>
        <v>-23149</v>
      </c>
      <c r="E21" s="18">
        <f t="shared" ref="E21:H21" si="8">MIN(L5:L35)</f>
        <v>-14401.95745</v>
      </c>
      <c r="F21" s="18">
        <f t="shared" si="8"/>
        <v>-11397</v>
      </c>
      <c r="G21" s="18">
        <f t="shared" si="8"/>
        <v>-17616</v>
      </c>
      <c r="H21" s="35">
        <f t="shared" si="8"/>
        <v>-6612</v>
      </c>
      <c r="I21" s="1">
        <v>17</v>
      </c>
      <c r="J21" s="43">
        <v>1</v>
      </c>
      <c r="K21" s="34">
        <f>IF([1]Period_1!Q19="", NA(), [1]Period_1!Q19)</f>
        <v>-3497</v>
      </c>
      <c r="L21" s="18">
        <f>IF([1]Period_1!R19="", NA(), [1]Period_1!R19)</f>
        <v>-245.63667000000001</v>
      </c>
      <c r="M21" s="18">
        <f>IF([1]Period_1!S19="", NA(), [1]Period_1!S19)</f>
        <v>-1179</v>
      </c>
      <c r="N21" s="18">
        <f>IF([1]Period_1!T19="", NA(), [1]Period_1!T19)</f>
        <v>10</v>
      </c>
      <c r="O21" s="35">
        <f>IF([1]Period_1!V19="", NA(), [1]Period_1!V19)</f>
        <v>422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-1656.5666666666666</v>
      </c>
      <c r="E22" s="32">
        <f>AVERAGE(L5:L35)</f>
        <v>405.7301929999997</v>
      </c>
      <c r="F22" s="32">
        <f>AVERAGE(M5:M35)</f>
        <v>101</v>
      </c>
      <c r="G22" s="32">
        <f>AVERAGE(N5:N35)</f>
        <v>-1780.7</v>
      </c>
      <c r="H22" s="33">
        <f>AVERAGE(O5:O35)</f>
        <v>690.56666666666672</v>
      </c>
      <c r="I22" s="1">
        <v>18</v>
      </c>
      <c r="J22" s="43">
        <v>1</v>
      </c>
      <c r="K22" s="34">
        <f>IF([1]Period_1!Q20="", NA(), [1]Period_1!Q20)</f>
        <v>-4017</v>
      </c>
      <c r="L22" s="18">
        <f>IF([1]Period_1!R20="", NA(), [1]Period_1!R20)</f>
        <v>-413.23489999999998</v>
      </c>
      <c r="M22" s="18">
        <f>IF([1]Period_1!S20="", NA(), [1]Period_1!S20)</f>
        <v>-1453</v>
      </c>
      <c r="N22" s="18">
        <f>IF([1]Period_1!T20="", NA(), [1]Period_1!T20)</f>
        <v>3</v>
      </c>
      <c r="O22" s="35">
        <f>IF([1]Period_1!V20="", NA(), [1]Period_1!V20)</f>
        <v>281</v>
      </c>
      <c r="P22" s="4"/>
      <c r="W22" s="5"/>
    </row>
    <row r="23" spans="2:30" ht="12.75" x14ac:dyDescent="0.2">
      <c r="C23" s="24" t="s">
        <v>4</v>
      </c>
      <c r="D23" s="34">
        <f>STDEV(K5:K35)</f>
        <v>9089.4450256719556</v>
      </c>
      <c r="E23" s="18">
        <f>STDEV(L5:L35)</f>
        <v>4039.6508147743625</v>
      </c>
      <c r="F23" s="18">
        <f>STDEV(M5:M35)</f>
        <v>5077.2667164868171</v>
      </c>
      <c r="G23" s="18">
        <f>STDEV(N5:N35)</f>
        <v>3818.1235339744649</v>
      </c>
      <c r="H23" s="35">
        <f>STDEV(O5:O35)</f>
        <v>2564.0281574027272</v>
      </c>
      <c r="I23" s="1">
        <v>19</v>
      </c>
      <c r="J23" s="43">
        <v>1</v>
      </c>
      <c r="K23" s="34">
        <f>IF([1]Period_1!Q21="", NA(), [1]Period_1!Q21)</f>
        <v>-4173</v>
      </c>
      <c r="L23" s="18">
        <f>IF([1]Period_1!R21="", NA(), [1]Period_1!R21)</f>
        <v>-584.91137000000003</v>
      </c>
      <c r="M23" s="18">
        <f>IF([1]Period_1!S21="", NA(), [1]Period_1!S21)</f>
        <v>-1675</v>
      </c>
      <c r="N23" s="18">
        <f>IF([1]Period_1!T21="", NA(), [1]Period_1!T21)</f>
        <v>-1</v>
      </c>
      <c r="O23" s="35">
        <f>IF([1]Period_1!V21="", NA(), [1]Period_1!V21)</f>
        <v>61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25" t="s">
        <v>8</v>
      </c>
      <c r="D24" s="53">
        <f>COUNTIF(K$5:K$35,"&gt;=0")/COUNTA(K$5:K$35)</f>
        <v>0.33333333333333331</v>
      </c>
      <c r="E24" s="46">
        <f t="shared" ref="E24:G24" si="9">COUNTIF(L$5:L$35,"&gt;=0")/COUNTA(L$5:L$35)</f>
        <v>0.53333333333333333</v>
      </c>
      <c r="F24" s="46">
        <f t="shared" si="9"/>
        <v>0.46666666666666667</v>
      </c>
      <c r="G24" s="46">
        <f t="shared" si="9"/>
        <v>0.6</v>
      </c>
      <c r="H24" s="47">
        <f>COUNTIF(O$5:O$35,"&gt;=0")/COUNTA(O$5:O$35)</f>
        <v>0.6333333333333333</v>
      </c>
      <c r="I24" s="1">
        <v>20</v>
      </c>
      <c r="J24" s="43">
        <v>1</v>
      </c>
      <c r="K24" s="34">
        <f>IF([1]Period_1!Q22="", NA(), [1]Period_1!Q22)</f>
        <v>-4552</v>
      </c>
      <c r="L24" s="18">
        <f>IF([1]Period_1!R22="", NA(), [1]Period_1!R22)</f>
        <v>-715.35184000000004</v>
      </c>
      <c r="M24" s="18">
        <f>IF([1]Period_1!S22="", NA(), [1]Period_1!S22)</f>
        <v>-2230</v>
      </c>
      <c r="N24" s="18">
        <f>IF([1]Period_1!T22="", NA(), [1]Period_1!T22)</f>
        <v>-115</v>
      </c>
      <c r="O24" s="35">
        <f>IF([1]Period_1!V22="", NA(), [1]Period_1!V22)</f>
        <v>-121</v>
      </c>
      <c r="P24" s="4"/>
      <c r="Q24" s="65" t="s">
        <v>16</v>
      </c>
      <c r="R24" s="65"/>
      <c r="S24" s="65"/>
      <c r="T24" s="65"/>
      <c r="U24" s="65"/>
      <c r="V24" s="65"/>
      <c r="W24" s="65"/>
      <c r="X24" s="15"/>
      <c r="Y24" s="15"/>
      <c r="Z24" s="15"/>
      <c r="AA24" s="16"/>
    </row>
    <row r="25" spans="2:30" ht="12.75" customHeight="1" x14ac:dyDescent="0.2">
      <c r="C25" s="26" t="s">
        <v>9</v>
      </c>
      <c r="D25" s="54">
        <f>1-D24</f>
        <v>0.66666666666666674</v>
      </c>
      <c r="E25" s="48">
        <f>1-E24</f>
        <v>0.46666666666666667</v>
      </c>
      <c r="F25" s="48">
        <f>1-F24</f>
        <v>0.53333333333333333</v>
      </c>
      <c r="G25" s="48">
        <f>1-G24</f>
        <v>0.4</v>
      </c>
      <c r="H25" s="49">
        <f>1-H24</f>
        <v>0.3666666666666667</v>
      </c>
      <c r="I25" s="1">
        <v>21</v>
      </c>
      <c r="J25" s="43">
        <v>1</v>
      </c>
      <c r="K25" s="34">
        <f>IF([1]Period_1!Q23="", NA(), [1]Period_1!Q23)</f>
        <v>-5454</v>
      </c>
      <c r="L25" s="18">
        <f>IF([1]Period_1!R23="", NA(), [1]Period_1!R23)</f>
        <v>-980.93749000000003</v>
      </c>
      <c r="M25" s="18">
        <f>IF([1]Period_1!S23="", NA(), [1]Period_1!S23)</f>
        <v>-2750</v>
      </c>
      <c r="N25" s="18">
        <f>IF([1]Period_1!T23="", NA(), [1]Period_1!T23)</f>
        <v>-472</v>
      </c>
      <c r="O25" s="35">
        <f>IF([1]Period_1!V23="", NA(), [1]Period_1!V23)</f>
        <v>-273</v>
      </c>
      <c r="P25" s="4"/>
      <c r="Q25" s="65"/>
      <c r="R25" s="65"/>
      <c r="S25" s="65"/>
      <c r="T25" s="65"/>
      <c r="U25" s="65"/>
      <c r="V25" s="65"/>
      <c r="W25" s="65"/>
      <c r="X25" s="15"/>
      <c r="Y25" s="15"/>
      <c r="Z25" s="15"/>
      <c r="AA25" s="16"/>
    </row>
    <row r="26" spans="2:30" ht="12.75" x14ac:dyDescent="0.2">
      <c r="C26" s="55" t="s">
        <v>2</v>
      </c>
      <c r="D26" s="56">
        <f>MEDIAN(K5:K35)</f>
        <v>-2819</v>
      </c>
      <c r="E26" s="56">
        <f>MEDIAN(L5:L35)</f>
        <v>226.89257500000002</v>
      </c>
      <c r="F26" s="56">
        <f>MEDIAN(M5:M35)</f>
        <v>-618.5</v>
      </c>
      <c r="G26" s="56">
        <f>MEDIAN(N5:N35)</f>
        <v>24.5</v>
      </c>
      <c r="H26" s="56">
        <f>MEDIAN(O5:O35)</f>
        <v>691.5</v>
      </c>
      <c r="I26" s="1">
        <v>22</v>
      </c>
      <c r="J26" s="43">
        <v>1</v>
      </c>
      <c r="K26" s="34">
        <f>IF([1]Period_1!Q24="", NA(), [1]Period_1!Q24)</f>
        <v>-6234</v>
      </c>
      <c r="L26" s="18">
        <f>IF([1]Period_1!R24="", NA(), [1]Period_1!R24)</f>
        <v>-1072.4453000000001</v>
      </c>
      <c r="M26" s="18">
        <f>IF([1]Period_1!S24="", NA(), [1]Period_1!S24)</f>
        <v>-3031</v>
      </c>
      <c r="N26" s="18">
        <f>IF([1]Period_1!T24="", NA(), [1]Period_1!T24)</f>
        <v>-1369</v>
      </c>
      <c r="O26" s="35">
        <f>IF([1]Period_1!V24="", NA(), [1]Period_1!V24)</f>
        <v>-333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34">
        <f>IF([1]Period_1!Q25="", NA(), [1]Period_1!Q25)</f>
        <v>-6659</v>
      </c>
      <c r="L27" s="18">
        <f>IF([1]Period_1!R25="", NA(), [1]Period_1!R25)</f>
        <v>-1256.35375</v>
      </c>
      <c r="M27" s="18">
        <f>IF([1]Period_1!S25="", NA(), [1]Period_1!S25)</f>
        <v>-3171</v>
      </c>
      <c r="N27" s="18">
        <f>IF([1]Period_1!T25="", NA(), [1]Period_1!T25)</f>
        <v>-2172</v>
      </c>
      <c r="O27" s="35">
        <f>IF([1]Period_1!V25="", NA(), [1]Period_1!V25)</f>
        <v>-588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f>IF([1]Period_1!Q26="", NA(), [1]Period_1!Q26)</f>
        <v>-7119</v>
      </c>
      <c r="L28" s="18">
        <f>IF([1]Period_1!R26="", NA(), [1]Period_1!R26)</f>
        <v>-1689.53883</v>
      </c>
      <c r="M28" s="18">
        <f>IF([1]Period_1!S26="", NA(), [1]Period_1!S26)</f>
        <v>-3516</v>
      </c>
      <c r="N28" s="18">
        <f>IF([1]Period_1!T26="", NA(), [1]Period_1!T26)</f>
        <v>-2382</v>
      </c>
      <c r="O28" s="35">
        <f>IF([1]Period_1!V26="", NA(), [1]Period_1!V26)</f>
        <v>-1048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34">
        <f>IF([1]Period_1!Q27="", NA(), [1]Period_1!Q27)</f>
        <v>-8428</v>
      </c>
      <c r="L29" s="18">
        <f>IF([1]Period_1!R27="", NA(), [1]Period_1!R27)</f>
        <v>-1984.8298199999999</v>
      </c>
      <c r="M29" s="18">
        <f>IF([1]Period_1!S27="", NA(), [1]Period_1!S27)</f>
        <v>-3911</v>
      </c>
      <c r="N29" s="18">
        <f>IF([1]Period_1!T27="", NA(), [1]Period_1!T27)</f>
        <v>-4235</v>
      </c>
      <c r="O29" s="35">
        <f>IF([1]Period_1!V27="", NA(), [1]Period_1!V27)</f>
        <v>-1213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34">
        <f>IF([1]Period_1!Q28="", NA(), [1]Period_1!Q28)</f>
        <v>-9334</v>
      </c>
      <c r="L30" s="18">
        <f>IF([1]Period_1!R28="", NA(), [1]Period_1!R28)</f>
        <v>-2272.4252999999999</v>
      </c>
      <c r="M30" s="18">
        <f>IF([1]Period_1!S28="", NA(), [1]Period_1!S28)</f>
        <v>-4500</v>
      </c>
      <c r="N30" s="18">
        <f>IF([1]Period_1!T28="", NA(), [1]Period_1!T28)</f>
        <v>-4973</v>
      </c>
      <c r="O30" s="35">
        <f>IF([1]Period_1!V28="", NA(), [1]Period_1!V28)</f>
        <v>-1516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64">
        <v>1</v>
      </c>
      <c r="K31" s="34">
        <f>IF([1]Period_1!Q29="", NA(), [1]Period_1!Q29)</f>
        <v>-9680</v>
      </c>
      <c r="L31" s="18">
        <f>IF([1]Period_1!R29="", NA(), [1]Period_1!R29)</f>
        <v>-2468.5161499999999</v>
      </c>
      <c r="M31" s="18">
        <f>IF([1]Period_1!S29="", NA(), [1]Period_1!S29)</f>
        <v>-4908</v>
      </c>
      <c r="N31" s="18">
        <f>IF([1]Period_1!T29="", NA(), [1]Period_1!T29)</f>
        <v>-5856</v>
      </c>
      <c r="O31" s="35">
        <f>IF([1]Period_1!V29="", NA(), [1]Period_1!V29)</f>
        <v>-1836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64">
        <v>1</v>
      </c>
      <c r="K32" s="34">
        <f>IF([1]Period_1!Q30="", NA(), [1]Period_1!Q30)</f>
        <v>-11765</v>
      </c>
      <c r="L32" s="18">
        <f>IF([1]Period_1!R30="", NA(), [1]Period_1!R30)</f>
        <v>-3017.7879800000001</v>
      </c>
      <c r="M32" s="18">
        <f>IF([1]Period_1!S30="", NA(), [1]Period_1!S30)</f>
        <v>-5671</v>
      </c>
      <c r="N32" s="18">
        <f>IF([1]Period_1!T30="", NA(), [1]Period_1!T30)</f>
        <v>-6505</v>
      </c>
      <c r="O32" s="35">
        <f>IF([1]Period_1!V30="", NA(), [1]Period_1!V30)</f>
        <v>-2465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64">
        <v>1</v>
      </c>
      <c r="K33" s="34">
        <f>IF([1]Period_1!Q31="", NA(), [1]Period_1!Q31)</f>
        <v>-14090</v>
      </c>
      <c r="L33" s="18">
        <f>IF([1]Period_1!R31="", NA(), [1]Period_1!R31)</f>
        <v>-3460.0003700000002</v>
      </c>
      <c r="M33" s="18">
        <f>IF([1]Period_1!S31="", NA(), [1]Period_1!S31)</f>
        <v>-6395</v>
      </c>
      <c r="N33" s="18">
        <f>IF([1]Period_1!T31="", NA(), [1]Period_1!T31)</f>
        <v>-8701</v>
      </c>
      <c r="O33" s="35">
        <f>IF([1]Period_1!V31="", NA(), [1]Period_1!V31)</f>
        <v>-3089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2.75" x14ac:dyDescent="0.2">
      <c r="B34" s="41"/>
      <c r="C34" s="41"/>
      <c r="I34" s="1">
        <v>30</v>
      </c>
      <c r="J34" s="64">
        <v>1</v>
      </c>
      <c r="K34" s="34">
        <f>IF([1]Period_1!Q32="", NA(), [1]Period_1!Q32)</f>
        <v>-23149</v>
      </c>
      <c r="L34" s="18">
        <f>IF([1]Period_1!R32="", NA(), [1]Period_1!R32)</f>
        <v>-14401.95745</v>
      </c>
      <c r="M34" s="18">
        <f>IF([1]Period_1!S32="", NA(), [1]Period_1!S32)</f>
        <v>-11397</v>
      </c>
      <c r="N34" s="18">
        <f>IF([1]Period_1!T32="", NA(), [1]Period_1!T32)</f>
        <v>-17616</v>
      </c>
      <c r="O34" s="35">
        <f>IF([1]Period_1!V32="", NA(), [1]Period_1!V32)</f>
        <v>-6612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J35" s="44"/>
      <c r="K35" s="36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B2:AE96"/>
  <sheetViews>
    <sheetView zoomScale="85" zoomScaleNormal="85" workbookViewId="0">
      <selection activeCell="E28" sqref="E28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5" t="s">
        <v>23</v>
      </c>
      <c r="D2" s="65"/>
      <c r="E2" s="65"/>
      <c r="F2" s="65"/>
      <c r="G2" s="65"/>
      <c r="H2" s="65"/>
    </row>
    <row r="3" spans="2:31" ht="29.25" customHeight="1" x14ac:dyDescent="0.2">
      <c r="C3" s="65" t="s">
        <v>21</v>
      </c>
      <c r="D3" s="65"/>
      <c r="E3" s="65"/>
      <c r="F3" s="65"/>
      <c r="G3" s="65"/>
      <c r="H3" s="65"/>
      <c r="I3" s="27"/>
      <c r="J3" s="65" t="s">
        <v>18</v>
      </c>
      <c r="K3" s="65"/>
      <c r="L3" s="65"/>
      <c r="M3" s="65"/>
      <c r="N3" s="65"/>
      <c r="O3" s="65"/>
      <c r="P3" s="27"/>
      <c r="Q3" s="65" t="s">
        <v>20</v>
      </c>
      <c r="R3" s="65"/>
      <c r="S3" s="65"/>
      <c r="T3" s="65"/>
      <c r="U3" s="65"/>
      <c r="V3" s="65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13464</v>
      </c>
      <c r="E5" s="39">
        <f t="shared" ref="E5:H5" si="0">MAX(L5:L35)</f>
        <v>6621.3144499999999</v>
      </c>
      <c r="F5" s="39">
        <f t="shared" si="0"/>
        <v>10410</v>
      </c>
      <c r="G5" s="39">
        <f t="shared" si="0"/>
        <v>564</v>
      </c>
      <c r="H5" s="39">
        <f t="shared" si="0"/>
        <v>8538</v>
      </c>
      <c r="I5" s="1">
        <v>1</v>
      </c>
      <c r="J5" s="42">
        <v>1</v>
      </c>
      <c r="K5" s="34">
        <f>IF([1]Period_2!Q3="", NA(), [1]Period_2!Q3)</f>
        <v>13464</v>
      </c>
      <c r="L5" s="32">
        <f>IF([1]Period_2!R3="", NA(), [1]Period_2!R3)</f>
        <v>6621.3144499999999</v>
      </c>
      <c r="M5" s="32">
        <f>IF([1]Period_2!S3="", NA(), [1]Period_2!S3)</f>
        <v>10410</v>
      </c>
      <c r="N5" s="32">
        <f>IF([1]Period_2!T3="", NA(), [1]Period_2!T3)</f>
        <v>564</v>
      </c>
      <c r="O5" s="33">
        <f>IF([1]Period_2!V3="", NA(), [1]Period_2!V3)</f>
        <v>8538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27473</v>
      </c>
      <c r="E6" s="39">
        <f t="shared" ref="E6:H6" si="1">-MIN(L5:L35)</f>
        <v>10262.878919999999</v>
      </c>
      <c r="F6" s="39">
        <f t="shared" si="1"/>
        <v>8901</v>
      </c>
      <c r="G6" s="39">
        <f t="shared" si="1"/>
        <v>14708</v>
      </c>
      <c r="H6" s="39">
        <f t="shared" si="1"/>
        <v>14142</v>
      </c>
      <c r="I6" s="1">
        <v>2</v>
      </c>
      <c r="J6" s="43">
        <v>1</v>
      </c>
      <c r="K6" s="34">
        <f>IF([1]Period_2!Q4="", NA(), [1]Period_2!Q4)</f>
        <v>9174</v>
      </c>
      <c r="L6" s="18">
        <f>IF([1]Period_2!R4="", NA(), [1]Period_2!R4)</f>
        <v>4989.1249900000003</v>
      </c>
      <c r="M6" s="18">
        <f>IF([1]Period_2!S4="", NA(), [1]Period_2!S4)</f>
        <v>5615</v>
      </c>
      <c r="N6" s="18">
        <f>IF([1]Period_2!T4="", NA(), [1]Period_2!T4)</f>
        <v>137</v>
      </c>
      <c r="O6" s="35">
        <f>IF([1]Period_2!V4="", NA(), [1]Period_2!V4)</f>
        <v>5481</v>
      </c>
      <c r="AC6"/>
      <c r="AD6" s="2"/>
    </row>
    <row r="7" spans="2:31" ht="12.75" x14ac:dyDescent="0.2">
      <c r="I7" s="1">
        <v>3</v>
      </c>
      <c r="J7" s="43">
        <v>1</v>
      </c>
      <c r="K7" s="34">
        <f>IF([1]Period_2!Q5="", NA(), [1]Period_2!Q5)</f>
        <v>7892</v>
      </c>
      <c r="L7" s="18">
        <f>IF([1]Period_2!R5="", NA(), [1]Period_2!R5)</f>
        <v>4107.0001400000001</v>
      </c>
      <c r="M7" s="18">
        <f>IF([1]Period_2!S5="", NA(), [1]Period_2!S5)</f>
        <v>3949</v>
      </c>
      <c r="N7" s="18">
        <f>IF([1]Period_2!T5="", NA(), [1]Period_2!T5)</f>
        <v>101</v>
      </c>
      <c r="O7" s="35">
        <f>IF([1]Period_2!V5="", NA(), [1]Period_2!V5)</f>
        <v>5009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f>IF([1]Period_2!Q6="", NA(), [1]Period_2!Q6)</f>
        <v>6651</v>
      </c>
      <c r="L8" s="18">
        <f>IF([1]Period_2!R6="", NA(), [1]Period_2!R6)</f>
        <v>3662.0097500000002</v>
      </c>
      <c r="M8" s="18">
        <f>IF([1]Period_2!S6="", NA(), [1]Period_2!S6)</f>
        <v>3294</v>
      </c>
      <c r="N8" s="18">
        <f>IF([1]Period_2!T6="", NA(), [1]Period_2!T6)</f>
        <v>86</v>
      </c>
      <c r="O8" s="35">
        <f>IF([1]Period_2!V6="", NA(), [1]Period_2!V6)</f>
        <v>4360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f>IF([1]Period_2!Q7="", NA(), [1]Period_2!Q7)</f>
        <v>6079</v>
      </c>
      <c r="L9" s="18">
        <f>IF([1]Period_2!R7="", NA(), [1]Period_2!R7)</f>
        <v>3224.1972700000001</v>
      </c>
      <c r="M9" s="18">
        <f>IF([1]Period_2!S7="", NA(), [1]Period_2!S7)</f>
        <v>2761</v>
      </c>
      <c r="N9" s="18">
        <f>IF([1]Period_2!T7="", NA(), [1]Period_2!T7)</f>
        <v>80</v>
      </c>
      <c r="O9" s="35">
        <f>IF([1]Period_2!V7="", NA(), [1]Period_2!V7)</f>
        <v>3716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f>IF([1]Period_2!Q8="", NA(), [1]Period_2!Q8)</f>
        <v>5594</v>
      </c>
      <c r="L10" s="18">
        <f>IF([1]Period_2!R8="", NA(), [1]Period_2!R8)</f>
        <v>2870.0009300000002</v>
      </c>
      <c r="M10" s="18">
        <f>IF([1]Period_2!S8="", NA(), [1]Period_2!S8)</f>
        <v>2202</v>
      </c>
      <c r="N10" s="18">
        <f>IF([1]Period_2!T8="", NA(), [1]Period_2!T8)</f>
        <v>78</v>
      </c>
      <c r="O10" s="35">
        <f>IF([1]Period_2!V8="", NA(), [1]Period_2!V8)</f>
        <v>3492</v>
      </c>
      <c r="W10" s="5"/>
      <c r="AC10"/>
      <c r="AD10" s="2"/>
    </row>
    <row r="11" spans="2:31" ht="12.75" customHeight="1" x14ac:dyDescent="0.2">
      <c r="C11" s="65" t="s">
        <v>17</v>
      </c>
      <c r="D11" s="65"/>
      <c r="E11" s="65"/>
      <c r="F11" s="65"/>
      <c r="G11" s="65"/>
      <c r="H11" s="65"/>
      <c r="I11" s="1">
        <v>7</v>
      </c>
      <c r="J11" s="43">
        <v>1</v>
      </c>
      <c r="K11" s="34">
        <f>IF([1]Period_2!Q9="", NA(), [1]Period_2!Q9)</f>
        <v>4956</v>
      </c>
      <c r="L11" s="18">
        <f>IF([1]Period_2!R9="", NA(), [1]Period_2!R9)</f>
        <v>2512.99944</v>
      </c>
      <c r="M11" s="18">
        <f>IF([1]Period_2!S9="", NA(), [1]Period_2!S9)</f>
        <v>1799</v>
      </c>
      <c r="N11" s="18">
        <f>IF([1]Period_2!T9="", NA(), [1]Period_2!T9)</f>
        <v>73</v>
      </c>
      <c r="O11" s="35">
        <f>IF([1]Period_2!V9="", NA(), [1]Period_2!V9)</f>
        <v>3248</v>
      </c>
      <c r="W11" s="5"/>
      <c r="AC11"/>
      <c r="AD11" s="2"/>
    </row>
    <row r="12" spans="2:31" ht="12.75" customHeight="1" x14ac:dyDescent="0.2">
      <c r="C12" s="65"/>
      <c r="D12" s="65"/>
      <c r="E12" s="65"/>
      <c r="F12" s="65"/>
      <c r="G12" s="65"/>
      <c r="H12" s="65"/>
      <c r="I12" s="1">
        <v>8</v>
      </c>
      <c r="J12" s="43">
        <v>1</v>
      </c>
      <c r="K12" s="34">
        <f>IF([1]Period_2!Q10="", NA(), [1]Period_2!Q10)</f>
        <v>3129</v>
      </c>
      <c r="L12" s="18">
        <f>IF([1]Period_2!R10="", NA(), [1]Period_2!R10)</f>
        <v>1998.9788100000001</v>
      </c>
      <c r="M12" s="18">
        <f>IF([1]Period_2!S10="", NA(), [1]Period_2!S10)</f>
        <v>1613</v>
      </c>
      <c r="N12" s="18">
        <f>IF([1]Period_2!T10="", NA(), [1]Period_2!T10)</f>
        <v>68</v>
      </c>
      <c r="O12" s="35">
        <f>IF([1]Period_2!V10="", NA(), [1]Period_2!V10)</f>
        <v>2821</v>
      </c>
      <c r="W12" s="5"/>
      <c r="AC12"/>
      <c r="AD12" s="2"/>
    </row>
    <row r="13" spans="2:31" ht="12.75" x14ac:dyDescent="0.2">
      <c r="C13" s="4"/>
      <c r="D13" s="66" t="s">
        <v>10</v>
      </c>
      <c r="E13" s="67"/>
      <c r="F13" s="67"/>
      <c r="G13" s="67"/>
      <c r="H13" s="67"/>
      <c r="I13" s="1">
        <v>9</v>
      </c>
      <c r="J13" s="43">
        <v>1</v>
      </c>
      <c r="K13" s="34">
        <f>IF([1]Period_2!Q11="", NA(), [1]Period_2!Q11)</f>
        <v>2117</v>
      </c>
      <c r="L13" s="18">
        <f>IF([1]Period_2!R11="", NA(), [1]Period_2!R11)</f>
        <v>1147.0001299999999</v>
      </c>
      <c r="M13" s="18">
        <f>IF([1]Period_2!S11="", NA(), [1]Period_2!S11)</f>
        <v>1457</v>
      </c>
      <c r="N13" s="18">
        <f>IF([1]Period_2!T11="", NA(), [1]Period_2!T11)</f>
        <v>65</v>
      </c>
      <c r="O13" s="35">
        <f>IF([1]Period_2!V11="", NA(), [1]Period_2!V11)</f>
        <v>2469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f>IF([1]Period_2!Q12="", NA(), [1]Period_2!Q12)</f>
        <v>1921</v>
      </c>
      <c r="L14" s="18">
        <f>IF([1]Period_2!R12="", NA(), [1]Period_2!R12)</f>
        <v>742.99630999999999</v>
      </c>
      <c r="M14" s="18">
        <f>IF([1]Period_2!S12="", NA(), [1]Period_2!S12)</f>
        <v>1062</v>
      </c>
      <c r="N14" s="18">
        <f>IF([1]Period_2!T12="", NA(), [1]Period_2!T12)</f>
        <v>63</v>
      </c>
      <c r="O14" s="35">
        <f>IF([1]Period_2!V12="", NA(), [1]Period_2!V12)</f>
        <v>2318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13464</v>
      </c>
      <c r="E15" s="32">
        <f t="shared" ref="E15:H15" si="2">MAX(L5:L35)</f>
        <v>6621.3144499999999</v>
      </c>
      <c r="F15" s="32">
        <f t="shared" si="2"/>
        <v>10410</v>
      </c>
      <c r="G15" s="32">
        <f t="shared" si="2"/>
        <v>564</v>
      </c>
      <c r="H15" s="33">
        <f t="shared" si="2"/>
        <v>8538</v>
      </c>
      <c r="I15" s="1">
        <v>11</v>
      </c>
      <c r="J15" s="43">
        <v>1</v>
      </c>
      <c r="K15" s="34">
        <f>IF([1]Period_2!Q13="", NA(), [1]Period_2!Q13)</f>
        <v>1009</v>
      </c>
      <c r="L15" s="18">
        <f>IF([1]Period_2!R13="", NA(), [1]Period_2!R13)</f>
        <v>369.99988000000002</v>
      </c>
      <c r="M15" s="18">
        <f>IF([1]Period_2!S13="", NA(), [1]Period_2!S13)</f>
        <v>680</v>
      </c>
      <c r="N15" s="18">
        <f>IF([1]Period_2!T13="", NA(), [1]Period_2!T13)</f>
        <v>61</v>
      </c>
      <c r="O15" s="35">
        <f>IF([1]Period_2!V13="", NA(), [1]Period_2!V13)</f>
        <v>2058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8533</v>
      </c>
      <c r="E16" s="18">
        <f t="shared" ref="E16:H16" si="3">PERCENTILE(L5:L35, 0.95)</f>
        <v>4548.0625650000002</v>
      </c>
      <c r="F16" s="18">
        <f t="shared" si="3"/>
        <v>4782</v>
      </c>
      <c r="G16" s="18">
        <f t="shared" si="3"/>
        <v>119</v>
      </c>
      <c r="H16" s="35">
        <f t="shared" si="3"/>
        <v>5245</v>
      </c>
      <c r="I16" s="1">
        <v>12</v>
      </c>
      <c r="J16" s="43">
        <v>1</v>
      </c>
      <c r="K16" s="34">
        <f>IF([1]Period_2!Q14="", NA(), [1]Period_2!Q14)</f>
        <v>649</v>
      </c>
      <c r="L16" s="18">
        <f>IF([1]Period_2!R14="", NA(), [1]Period_2!R14)</f>
        <v>11.62354</v>
      </c>
      <c r="M16" s="18">
        <f>IF([1]Period_2!S14="", NA(), [1]Period_2!S14)</f>
        <v>548</v>
      </c>
      <c r="N16" s="18">
        <f>IF([1]Period_2!T14="", NA(), [1]Period_2!T14)</f>
        <v>54</v>
      </c>
      <c r="O16" s="35">
        <f>IF([1]Period_2!V14="", NA(), [1]Period_2!V14)</f>
        <v>1775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2623</v>
      </c>
      <c r="E17" s="18">
        <f t="shared" ref="E17:H17" si="4">PERCENTILE(L5:L35, 0.75)</f>
        <v>1572.98947</v>
      </c>
      <c r="F17" s="18">
        <f t="shared" si="4"/>
        <v>1535</v>
      </c>
      <c r="G17" s="18">
        <f t="shared" si="4"/>
        <v>66.5</v>
      </c>
      <c r="H17" s="35">
        <f t="shared" si="4"/>
        <v>2645</v>
      </c>
      <c r="I17" s="1">
        <v>13</v>
      </c>
      <c r="J17" s="43">
        <v>1</v>
      </c>
      <c r="K17" s="34">
        <f>IF([1]Period_2!Q15="", NA(), [1]Period_2!Q15)</f>
        <v>-56</v>
      </c>
      <c r="L17" s="18">
        <f>IF([1]Period_2!R15="", NA(), [1]Period_2!R15)</f>
        <v>-330.66572000000002</v>
      </c>
      <c r="M17" s="18">
        <f>IF([1]Period_2!S15="", NA(), [1]Period_2!S15)</f>
        <v>386</v>
      </c>
      <c r="N17" s="18">
        <f>IF([1]Period_2!T15="", NA(), [1]Period_2!T15)</f>
        <v>48</v>
      </c>
      <c r="O17" s="35">
        <f>IF([1]Period_2!V15="", NA(), [1]Period_2!V15)</f>
        <v>1612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-1860</v>
      </c>
      <c r="E18" s="18">
        <f t="shared" ref="E18:H18" si="5">PERCENTILE(L5:L35, 0.5)</f>
        <v>-849.47461999999996</v>
      </c>
      <c r="F18" s="18">
        <f t="shared" si="5"/>
        <v>-234</v>
      </c>
      <c r="G18" s="18">
        <f t="shared" si="5"/>
        <v>38</v>
      </c>
      <c r="H18" s="35">
        <f t="shared" si="5"/>
        <v>1044</v>
      </c>
      <c r="I18" s="1">
        <v>14</v>
      </c>
      <c r="J18" s="43">
        <v>1</v>
      </c>
      <c r="K18" s="34">
        <f>IF([1]Period_2!Q16="", NA(), [1]Period_2!Q16)</f>
        <v>-882</v>
      </c>
      <c r="L18" s="18">
        <f>IF([1]Period_2!R16="", NA(), [1]Period_2!R16)</f>
        <v>-532.40970000000004</v>
      </c>
      <c r="M18" s="18">
        <f>IF([1]Period_2!S16="", NA(), [1]Period_2!S16)</f>
        <v>70</v>
      </c>
      <c r="N18" s="18">
        <f>IF([1]Period_2!T16="", NA(), [1]Period_2!T16)</f>
        <v>44</v>
      </c>
      <c r="O18" s="35">
        <f>IF([1]Period_2!V16="", NA(), [1]Period_2!V16)</f>
        <v>1343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-6770</v>
      </c>
      <c r="E19" s="18">
        <f t="shared" ref="E19:H19" si="6">PERCENTILE(L5:L35, 0.25)</f>
        <v>-1700.4344249999999</v>
      </c>
      <c r="F19" s="18">
        <f t="shared" si="6"/>
        <v>-2031.5</v>
      </c>
      <c r="G19" s="18">
        <f t="shared" si="6"/>
        <v>2.5</v>
      </c>
      <c r="H19" s="35">
        <f t="shared" si="6"/>
        <v>-778</v>
      </c>
      <c r="I19" s="1">
        <v>15</v>
      </c>
      <c r="J19" s="43">
        <v>1</v>
      </c>
      <c r="K19" s="34">
        <f>IF([1]Period_2!Q17="", NA(), [1]Period_2!Q17)</f>
        <v>-1339</v>
      </c>
      <c r="L19" s="18">
        <f>IF([1]Period_2!R17="", NA(), [1]Period_2!R17)</f>
        <v>-622.22068999999999</v>
      </c>
      <c r="M19" s="18">
        <f>IF([1]Period_2!S17="", NA(), [1]Period_2!S17)</f>
        <v>-112</v>
      </c>
      <c r="N19" s="18">
        <f>IF([1]Period_2!T17="", NA(), [1]Period_2!T17)</f>
        <v>41</v>
      </c>
      <c r="O19" s="35">
        <f>IF([1]Period_2!V17="", NA(), [1]Period_2!V17)</f>
        <v>1166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-13996</v>
      </c>
      <c r="E20" s="18">
        <f t="shared" ref="E20:H20" si="7">PERCENTILE(L5:L35, 0.05)</f>
        <v>-3330.3054299999999</v>
      </c>
      <c r="F20" s="18">
        <f t="shared" si="7"/>
        <v>-4496.5</v>
      </c>
      <c r="G20" s="18">
        <f t="shared" si="7"/>
        <v>-2275.5</v>
      </c>
      <c r="H20" s="35">
        <f t="shared" si="7"/>
        <v>-3088</v>
      </c>
      <c r="I20" s="1">
        <v>16</v>
      </c>
      <c r="J20" s="43">
        <v>1</v>
      </c>
      <c r="K20" s="34">
        <f>IF([1]Period_2!Q18="", NA(), [1]Period_2!Q18)</f>
        <v>-1860</v>
      </c>
      <c r="L20" s="18">
        <f>IF([1]Period_2!R18="", NA(), [1]Period_2!R18)</f>
        <v>-849.47461999999996</v>
      </c>
      <c r="M20" s="18">
        <f>IF([1]Period_2!S18="", NA(), [1]Period_2!S18)</f>
        <v>-234</v>
      </c>
      <c r="N20" s="18">
        <f>IF([1]Period_2!T18="", NA(), [1]Period_2!T18)</f>
        <v>38</v>
      </c>
      <c r="O20" s="35">
        <f>IF([1]Period_2!V18="", NA(), [1]Period_2!V18)</f>
        <v>1044</v>
      </c>
      <c r="P20" s="4"/>
      <c r="W20" s="5"/>
      <c r="AC20"/>
      <c r="AD20" s="2"/>
    </row>
    <row r="21" spans="2:30" ht="12.75" x14ac:dyDescent="0.2">
      <c r="C21" s="60" t="s">
        <v>3</v>
      </c>
      <c r="D21" s="36">
        <f>MIN(K5:K35)</f>
        <v>-27473</v>
      </c>
      <c r="E21" s="23">
        <f t="shared" ref="E21:H21" si="8">MIN(L5:L35)</f>
        <v>-10262.878919999999</v>
      </c>
      <c r="F21" s="23">
        <f t="shared" si="8"/>
        <v>-8901</v>
      </c>
      <c r="G21" s="23">
        <f t="shared" si="8"/>
        <v>-14708</v>
      </c>
      <c r="H21" s="37">
        <f t="shared" si="8"/>
        <v>-14142</v>
      </c>
      <c r="I21" s="1">
        <v>17</v>
      </c>
      <c r="J21" s="43">
        <v>1</v>
      </c>
      <c r="K21" s="34">
        <f>IF([1]Period_2!Q19="", NA(), [1]Period_2!Q19)</f>
        <v>-2338</v>
      </c>
      <c r="L21" s="18">
        <f>IF([1]Period_2!R19="", NA(), [1]Period_2!R19)</f>
        <v>-890.82083999999998</v>
      </c>
      <c r="M21" s="18">
        <f>IF([1]Period_2!S19="", NA(), [1]Period_2!S19)</f>
        <v>-514</v>
      </c>
      <c r="N21" s="18">
        <f>IF([1]Period_2!T19="", NA(), [1]Period_2!T19)</f>
        <v>34</v>
      </c>
      <c r="O21" s="35">
        <f>IF([1]Period_2!V19="", NA(), [1]Period_2!V19)</f>
        <v>830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-2228.8064516129034</v>
      </c>
      <c r="E22" s="32">
        <f>AVERAGE(L5:L35)</f>
        <v>-238.60769387096772</v>
      </c>
      <c r="F22" s="32">
        <f>AVERAGE(M5:M35)</f>
        <v>-184.96774193548387</v>
      </c>
      <c r="G22" s="32">
        <f>AVERAGE(N5:N35)</f>
        <v>-591.29032258064512</v>
      </c>
      <c r="H22" s="33">
        <f>AVERAGE(O5:O35)</f>
        <v>747.19354838709683</v>
      </c>
      <c r="I22" s="1">
        <v>18</v>
      </c>
      <c r="J22" s="43">
        <v>1</v>
      </c>
      <c r="K22" s="34">
        <f>IF([1]Period_2!Q20="", NA(), [1]Period_2!Q20)</f>
        <v>-2563</v>
      </c>
      <c r="L22" s="18">
        <f>IF([1]Period_2!R20="", NA(), [1]Period_2!R20)</f>
        <v>-1115.7385200000001</v>
      </c>
      <c r="M22" s="18">
        <f>IF([1]Period_2!S20="", NA(), [1]Period_2!S20)</f>
        <v>-785</v>
      </c>
      <c r="N22" s="18">
        <f>IF([1]Period_2!T20="", NA(), [1]Period_2!T20)</f>
        <v>29</v>
      </c>
      <c r="O22" s="35">
        <f>IF([1]Period_2!V20="", NA(), [1]Period_2!V20)</f>
        <v>625</v>
      </c>
      <c r="P22" s="4"/>
      <c r="W22" s="5"/>
      <c r="AC22"/>
      <c r="AD22" s="2"/>
    </row>
    <row r="23" spans="2:30" ht="12.75" x14ac:dyDescent="0.2">
      <c r="C23" s="24" t="s">
        <v>4</v>
      </c>
      <c r="D23" s="34">
        <f>STDEV(K5:K35)</f>
        <v>8186.3623318270602</v>
      </c>
      <c r="E23" s="18">
        <f>STDEV(L5:L35)</f>
        <v>3138.9131377500826</v>
      </c>
      <c r="F23" s="18">
        <f>STDEV(M5:M35)</f>
        <v>3482.6976946410468</v>
      </c>
      <c r="G23" s="18">
        <f>STDEV(N5:N35)</f>
        <v>2692.9861640138242</v>
      </c>
      <c r="H23" s="35">
        <f>STDEV(O5:O35)</f>
        <v>3805.314051160165</v>
      </c>
      <c r="I23" s="1">
        <v>19</v>
      </c>
      <c r="J23" s="43">
        <v>1</v>
      </c>
      <c r="K23" s="34">
        <f>IF([1]Period_2!Q21="", NA(), [1]Period_2!Q21)</f>
        <v>-3112</v>
      </c>
      <c r="L23" s="18">
        <f>IF([1]Period_2!R21="", NA(), [1]Period_2!R21)</f>
        <v>-1225.81005</v>
      </c>
      <c r="M23" s="18">
        <f>IF([1]Period_2!S21="", NA(), [1]Period_2!S21)</f>
        <v>-1105</v>
      </c>
      <c r="N23" s="18">
        <f>IF([1]Period_2!T21="", NA(), [1]Period_2!T21)</f>
        <v>21</v>
      </c>
      <c r="O23" s="35">
        <f>IF([1]Period_2!V21="", NA(), [1]Period_2!V21)</f>
        <v>518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">
      <c r="C24" s="25" t="s">
        <v>8</v>
      </c>
      <c r="D24" s="53">
        <f>COUNTIF(K$5:K$35,"&gt;=0")/COUNTA(K$5:K$35)</f>
        <v>0.38709677419354838</v>
      </c>
      <c r="E24" s="46">
        <f t="shared" ref="E24:H24" si="9">COUNTIF(L$5:L$35,"&gt;=0")/COUNTA(L$5:L$35)</f>
        <v>0.38709677419354838</v>
      </c>
      <c r="F24" s="46">
        <f t="shared" si="9"/>
        <v>0.45161290322580644</v>
      </c>
      <c r="G24" s="46">
        <f t="shared" si="9"/>
        <v>0.74193548387096775</v>
      </c>
      <c r="H24" s="47">
        <f t="shared" si="9"/>
        <v>0.64516129032258063</v>
      </c>
      <c r="I24" s="1">
        <v>20</v>
      </c>
      <c r="J24" s="43">
        <v>1</v>
      </c>
      <c r="K24" s="34">
        <f>IF([1]Period_2!Q22="", NA(), [1]Period_2!Q22)</f>
        <v>-3558</v>
      </c>
      <c r="L24" s="18">
        <f>IF([1]Period_2!R22="", NA(), [1]Period_2!R22)</f>
        <v>-1342.97677</v>
      </c>
      <c r="M24" s="18">
        <f>IF([1]Period_2!S22="", NA(), [1]Period_2!S22)</f>
        <v>-1340</v>
      </c>
      <c r="N24" s="18">
        <f>IF([1]Period_2!T22="", NA(), [1]Period_2!T22)</f>
        <v>20</v>
      </c>
      <c r="O24" s="35">
        <f>IF([1]Period_2!V22="", NA(), [1]Period_2!V22)</f>
        <v>136</v>
      </c>
      <c r="P24" s="4"/>
      <c r="Q24" s="65" t="s">
        <v>19</v>
      </c>
      <c r="R24" s="65"/>
      <c r="S24" s="65"/>
      <c r="T24" s="65"/>
      <c r="U24" s="65"/>
      <c r="V24" s="65"/>
      <c r="W24" s="65"/>
      <c r="X24" s="15"/>
      <c r="Y24" s="15"/>
      <c r="Z24" s="15"/>
      <c r="AA24" s="16"/>
      <c r="AC24"/>
      <c r="AD24" s="2"/>
    </row>
    <row r="25" spans="2:30" ht="12.75" customHeight="1" x14ac:dyDescent="0.2">
      <c r="C25" s="26" t="s">
        <v>9</v>
      </c>
      <c r="D25" s="54">
        <f>1-D24</f>
        <v>0.61290322580645162</v>
      </c>
      <c r="E25" s="48">
        <f>1-E24</f>
        <v>0.61290322580645162</v>
      </c>
      <c r="F25" s="48">
        <f>1-F24</f>
        <v>0.54838709677419351</v>
      </c>
      <c r="G25" s="48">
        <f>1-G24</f>
        <v>0.25806451612903225</v>
      </c>
      <c r="H25" s="49">
        <f>1-H24</f>
        <v>0.35483870967741937</v>
      </c>
      <c r="I25" s="1">
        <v>21</v>
      </c>
      <c r="J25" s="43">
        <v>1</v>
      </c>
      <c r="K25" s="34">
        <f>IF([1]Period_2!Q23="", NA(), [1]Period_2!Q23)</f>
        <v>-4365</v>
      </c>
      <c r="L25" s="18">
        <f>IF([1]Period_2!R23="", NA(), [1]Period_2!R23)</f>
        <v>-1434.1989799999999</v>
      </c>
      <c r="M25" s="18">
        <f>IF([1]Period_2!S23="", NA(), [1]Period_2!S23)</f>
        <v>-1498</v>
      </c>
      <c r="N25" s="18">
        <f>IF([1]Period_2!T23="", NA(), [1]Period_2!T23)</f>
        <v>17</v>
      </c>
      <c r="O25" s="35">
        <f>IF([1]Period_2!V23="", NA(), [1]Period_2!V23)</f>
        <v>-252</v>
      </c>
      <c r="P25" s="4"/>
      <c r="Q25" s="65"/>
      <c r="R25" s="65"/>
      <c r="S25" s="65"/>
      <c r="T25" s="65"/>
      <c r="U25" s="65"/>
      <c r="V25" s="65"/>
      <c r="W25" s="65"/>
      <c r="X25" s="15"/>
      <c r="Y25" s="15"/>
      <c r="Z25" s="15"/>
      <c r="AA25" s="16"/>
      <c r="AC25"/>
      <c r="AD25" s="2"/>
    </row>
    <row r="26" spans="2:30" ht="12.75" x14ac:dyDescent="0.2">
      <c r="C26" s="55" t="s">
        <v>2</v>
      </c>
      <c r="D26" s="56">
        <f>MEDIAN(K5:K35)</f>
        <v>-1860</v>
      </c>
      <c r="E26" s="56">
        <f>MEDIAN(L5:L35)</f>
        <v>-849.47461999999996</v>
      </c>
      <c r="F26" s="56">
        <f>MEDIAN(M5:M35)</f>
        <v>-234</v>
      </c>
      <c r="G26" s="56">
        <f>MEDIAN(N5:N35)</f>
        <v>38</v>
      </c>
      <c r="H26" s="56">
        <f>MEDIAN(O5:O35)</f>
        <v>1044</v>
      </c>
      <c r="I26" s="1">
        <v>22</v>
      </c>
      <c r="J26" s="43">
        <v>1</v>
      </c>
      <c r="K26" s="34">
        <f>IF([1]Period_2!Q24="", NA(), [1]Period_2!Q24)</f>
        <v>-5551</v>
      </c>
      <c r="L26" s="18">
        <f>IF([1]Period_2!R24="", NA(), [1]Period_2!R24)</f>
        <v>-1531.1660300000001</v>
      </c>
      <c r="M26" s="18">
        <f>IF([1]Period_2!S24="", NA(), [1]Period_2!S24)</f>
        <v>-1747</v>
      </c>
      <c r="N26" s="18">
        <f>IF([1]Period_2!T24="", NA(), [1]Period_2!T24)</f>
        <v>11</v>
      </c>
      <c r="O26" s="35">
        <f>IF([1]Period_2!V24="", NA(), [1]Period_2!V24)</f>
        <v>-525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2.75" x14ac:dyDescent="0.2">
      <c r="I27" s="1">
        <v>23</v>
      </c>
      <c r="J27" s="43">
        <v>1</v>
      </c>
      <c r="K27" s="34">
        <f>IF([1]Period_2!Q25="", NA(), [1]Period_2!Q25)</f>
        <v>-6452</v>
      </c>
      <c r="L27" s="18">
        <f>IF([1]Period_2!R25="", NA(), [1]Period_2!R25)</f>
        <v>-1673.99972</v>
      </c>
      <c r="M27" s="18">
        <f>IF([1]Period_2!S25="", NA(), [1]Period_2!S25)</f>
        <v>-1891</v>
      </c>
      <c r="N27" s="18">
        <f>IF([1]Period_2!T25="", NA(), [1]Period_2!T25)</f>
        <v>7</v>
      </c>
      <c r="O27" s="35">
        <f>IF([1]Period_2!V25="", NA(), [1]Period_2!V25)</f>
        <v>-642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f>IF([1]Period_2!Q26="", NA(), [1]Period_2!Q26)</f>
        <v>-7088</v>
      </c>
      <c r="L28" s="18">
        <f>IF([1]Period_2!R26="", NA(), [1]Period_2!R26)</f>
        <v>-1726.86913</v>
      </c>
      <c r="M28" s="18">
        <f>IF([1]Period_2!S26="", NA(), [1]Period_2!S26)</f>
        <v>-2172</v>
      </c>
      <c r="N28" s="18">
        <f>IF([1]Period_2!T26="", NA(), [1]Period_2!T26)</f>
        <v>-2</v>
      </c>
      <c r="O28" s="35">
        <f>IF([1]Period_2!V26="", NA(), [1]Period_2!V26)</f>
        <v>-914</v>
      </c>
      <c r="P28" s="4"/>
      <c r="X28" s="15"/>
      <c r="Y28" s="15"/>
      <c r="Z28" s="15"/>
      <c r="AA28" s="16"/>
      <c r="AC28"/>
      <c r="AD28" s="2"/>
    </row>
    <row r="29" spans="2:30" ht="12.75" x14ac:dyDescent="0.2">
      <c r="B29" s="41"/>
      <c r="C29" s="41"/>
      <c r="I29" s="1">
        <v>25</v>
      </c>
      <c r="J29" s="43">
        <v>1</v>
      </c>
      <c r="K29" s="34">
        <f>IF([1]Period_2!Q27="", NA(), [1]Period_2!Q27)</f>
        <v>-7547</v>
      </c>
      <c r="L29" s="18">
        <f>IF([1]Period_2!R27="", NA(), [1]Period_2!R27)</f>
        <v>-1886.35743</v>
      </c>
      <c r="M29" s="18">
        <f>IF([1]Period_2!S27="", NA(), [1]Period_2!S27)</f>
        <v>-2419</v>
      </c>
      <c r="N29" s="18">
        <f>IF([1]Period_2!T27="", NA(), [1]Period_2!T27)</f>
        <v>-10</v>
      </c>
      <c r="O29" s="35">
        <f>IF([1]Period_2!V27="", NA(), [1]Period_2!V27)</f>
        <v>-1129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2.75" x14ac:dyDescent="0.2">
      <c r="B30" s="41"/>
      <c r="C30" s="41"/>
      <c r="I30" s="1">
        <v>26</v>
      </c>
      <c r="J30" s="43">
        <v>1</v>
      </c>
      <c r="K30" s="34">
        <f>IF([1]Period_2!Q28="", NA(), [1]Period_2!Q28)</f>
        <v>-8989</v>
      </c>
      <c r="L30" s="18">
        <f>IF([1]Period_2!R28="", NA(), [1]Period_2!R28)</f>
        <v>-2232.68219</v>
      </c>
      <c r="M30" s="18">
        <f>IF([1]Period_2!S28="", NA(), [1]Period_2!S28)</f>
        <v>-2752</v>
      </c>
      <c r="N30" s="18">
        <f>IF([1]Period_2!T28="", NA(), [1]Period_2!T28)</f>
        <v>-96</v>
      </c>
      <c r="O30" s="35">
        <f>IF([1]Period_2!V28="", NA(), [1]Period_2!V28)</f>
        <v>-1559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2.75" x14ac:dyDescent="0.2">
      <c r="B31" s="41"/>
      <c r="C31" s="41"/>
      <c r="I31" s="1">
        <v>27</v>
      </c>
      <c r="J31" s="43">
        <v>1</v>
      </c>
      <c r="K31" s="34">
        <f>IF([1]Period_2!Q29="", NA(), [1]Period_2!Q29)</f>
        <v>-9723</v>
      </c>
      <c r="L31" s="18">
        <f>IF([1]Period_2!R29="", NA(), [1]Period_2!R29)</f>
        <v>-2487.2885299999998</v>
      </c>
      <c r="M31" s="18">
        <f>IF([1]Period_2!S29="", NA(), [1]Period_2!S29)</f>
        <v>-3324</v>
      </c>
      <c r="N31" s="18">
        <f>IF([1]Period_2!T29="", NA(), [1]Period_2!T29)</f>
        <v>-163</v>
      </c>
      <c r="O31" s="35">
        <f>IF([1]Period_2!V29="", NA(), [1]Period_2!V29)</f>
        <v>-1813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2.75" x14ac:dyDescent="0.2">
      <c r="B32" s="41"/>
      <c r="C32" s="41"/>
      <c r="I32" s="1">
        <v>28</v>
      </c>
      <c r="J32" s="43">
        <v>1</v>
      </c>
      <c r="K32" s="34">
        <f>IF([1]Period_2!Q30="", NA(), [1]Period_2!Q30)</f>
        <v>-10840</v>
      </c>
      <c r="L32" s="18">
        <f>IF([1]Period_2!R30="", NA(), [1]Period_2!R30)</f>
        <v>-2847.91545</v>
      </c>
      <c r="M32" s="18">
        <f>IF([1]Period_2!S30="", NA(), [1]Period_2!S30)</f>
        <v>-3793</v>
      </c>
      <c r="N32" s="18">
        <f>IF([1]Period_2!T30="", NA(), [1]Period_2!T30)</f>
        <v>-540</v>
      </c>
      <c r="O32" s="35">
        <f>IF([1]Period_2!V30="", NA(), [1]Period_2!V30)</f>
        <v>-2244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2.75" x14ac:dyDescent="0.2">
      <c r="B33" s="41"/>
      <c r="C33" s="41"/>
      <c r="I33" s="1">
        <v>29</v>
      </c>
      <c r="J33" s="43">
        <v>1</v>
      </c>
      <c r="K33" s="34">
        <f>IF([1]Period_2!Q31="", NA(), [1]Period_2!Q31)</f>
        <v>-13040</v>
      </c>
      <c r="L33" s="18">
        <f>IF([1]Period_2!R31="", NA(), [1]Period_2!R31)</f>
        <v>-3266.2241399999998</v>
      </c>
      <c r="M33" s="18">
        <f>IF([1]Period_2!S31="", NA(), [1]Period_2!S31)</f>
        <v>-4359</v>
      </c>
      <c r="N33" s="18">
        <f>IF([1]Period_2!T31="", NA(), [1]Period_2!T31)</f>
        <v>-1571</v>
      </c>
      <c r="O33" s="35">
        <f>IF([1]Period_2!V31="", NA(), [1]Period_2!V31)</f>
        <v>-2632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2.75" x14ac:dyDescent="0.2">
      <c r="B34" s="41"/>
      <c r="C34" s="41"/>
      <c r="I34" s="1">
        <v>30</v>
      </c>
      <c r="J34" s="43">
        <v>1</v>
      </c>
      <c r="K34" s="34">
        <f>IF([1]Period_2!Q32="", NA(), [1]Period_2!Q32)</f>
        <v>-14952</v>
      </c>
      <c r="L34" s="18">
        <f>IF([1]Period_2!R32="", NA(), [1]Period_2!R32)</f>
        <v>-3394.38672</v>
      </c>
      <c r="M34" s="18">
        <f>IF([1]Period_2!S32="", NA(), [1]Period_2!S32)</f>
        <v>-4634</v>
      </c>
      <c r="N34" s="18">
        <f>IF([1]Period_2!T32="", NA(), [1]Period_2!T32)</f>
        <v>-2980</v>
      </c>
      <c r="O34" s="35">
        <f>IF([1]Period_2!V32="", NA(), [1]Period_2!V32)</f>
        <v>-3544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36">
        <f>IF([1]Period_2!Q33="", NA(), [1]Period_2!Q33)</f>
        <v>-27473</v>
      </c>
      <c r="L35" s="23">
        <f>IF([1]Period_2!R33="", NA(), [1]Period_2!R33)</f>
        <v>-10262.878919999999</v>
      </c>
      <c r="M35" s="23">
        <f>IF([1]Period_2!S33="", NA(), [1]Period_2!S33)</f>
        <v>-8901</v>
      </c>
      <c r="N35" s="23">
        <f>IF([1]Period_2!T33="", NA(), [1]Period_2!T33)</f>
        <v>-14708</v>
      </c>
      <c r="O35" s="37">
        <f>IF([1]Period_2!V33="", NA(), [1]Period_2!V33)</f>
        <v>-14142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2:AE96"/>
  <sheetViews>
    <sheetView zoomScale="85" zoomScaleNormal="85" workbookViewId="0">
      <selection activeCell="G8" sqref="G8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5" t="s">
        <v>22</v>
      </c>
      <c r="D2" s="65"/>
      <c r="E2" s="65"/>
      <c r="F2" s="65"/>
      <c r="G2" s="65"/>
      <c r="H2" s="65"/>
    </row>
    <row r="3" spans="2:31" ht="29.25" customHeight="1" x14ac:dyDescent="0.2">
      <c r="C3" s="65" t="s">
        <v>21</v>
      </c>
      <c r="D3" s="65"/>
      <c r="E3" s="65"/>
      <c r="F3" s="65"/>
      <c r="G3" s="65"/>
      <c r="H3" s="65"/>
      <c r="I3" s="27"/>
      <c r="J3" s="65" t="s">
        <v>18</v>
      </c>
      <c r="K3" s="65"/>
      <c r="L3" s="65"/>
      <c r="M3" s="65"/>
      <c r="N3" s="65"/>
      <c r="O3" s="65"/>
      <c r="P3" s="27"/>
      <c r="Q3" s="65" t="s">
        <v>20</v>
      </c>
      <c r="R3" s="65"/>
      <c r="S3" s="65"/>
      <c r="T3" s="65"/>
      <c r="U3" s="65"/>
      <c r="V3" s="65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18367</v>
      </c>
      <c r="E5" s="39">
        <f t="shared" ref="E5:H5" si="0">MAX(L5:L35)</f>
        <v>9148.1138300000002</v>
      </c>
      <c r="F5" s="39">
        <f t="shared" si="0"/>
        <v>21336</v>
      </c>
      <c r="G5" s="39">
        <f t="shared" si="0"/>
        <v>584</v>
      </c>
      <c r="H5" s="39">
        <f t="shared" si="0"/>
        <v>10666</v>
      </c>
      <c r="I5" s="1">
        <v>1</v>
      </c>
      <c r="J5" s="42">
        <v>1</v>
      </c>
      <c r="K5" s="31">
        <f>IF([1]Period_3!Q3="", NA(), [1]Period_3!Q3)</f>
        <v>18367</v>
      </c>
      <c r="L5" s="32">
        <f>IF([1]Period_3!R3="", NA(), [1]Period_3!R3)</f>
        <v>9148.1138300000002</v>
      </c>
      <c r="M5" s="32">
        <f>IF([1]Period_3!S3="", NA(), [1]Period_3!S3)</f>
        <v>21336</v>
      </c>
      <c r="N5" s="32">
        <f>IF([1]Period_3!T3="", NA(), [1]Period_3!T3)</f>
        <v>584</v>
      </c>
      <c r="O5" s="33">
        <f>IF([1]Period_3!V3="", NA(), [1]Period_3!V3)</f>
        <v>10666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32304</v>
      </c>
      <c r="E6" s="39">
        <f t="shared" ref="E6:H6" si="1">-MIN(L5:L35)</f>
        <v>9823.4071899999999</v>
      </c>
      <c r="F6" s="39">
        <f t="shared" si="1"/>
        <v>5349</v>
      </c>
      <c r="G6" s="39">
        <f t="shared" si="1"/>
        <v>22311</v>
      </c>
      <c r="H6" s="39">
        <f t="shared" si="1"/>
        <v>6363</v>
      </c>
      <c r="I6" s="1">
        <v>2</v>
      </c>
      <c r="J6" s="43">
        <v>1</v>
      </c>
      <c r="K6" s="34">
        <f>IF([1]Period_3!Q4="", NA(), [1]Period_3!Q4)</f>
        <v>11099</v>
      </c>
      <c r="L6" s="18">
        <f>IF([1]Period_3!R4="", NA(), [1]Period_3!R4)</f>
        <v>7147.0006100000001</v>
      </c>
      <c r="M6" s="18">
        <f>IF([1]Period_3!S4="", NA(), [1]Period_3!S4)</f>
        <v>9585</v>
      </c>
      <c r="N6" s="18">
        <f>IF([1]Period_3!T4="", NA(), [1]Period_3!T4)</f>
        <v>169</v>
      </c>
      <c r="O6" s="35">
        <f>IF([1]Period_3!V4="", NA(), [1]Period_3!V4)</f>
        <v>5037</v>
      </c>
      <c r="AC6"/>
      <c r="AD6" s="2"/>
    </row>
    <row r="7" spans="2:31" ht="12.75" x14ac:dyDescent="0.2">
      <c r="I7" s="1">
        <v>3</v>
      </c>
      <c r="J7" s="43">
        <v>1</v>
      </c>
      <c r="K7" s="34">
        <f>IF([1]Period_3!Q5="", NA(), [1]Period_3!Q5)</f>
        <v>8038</v>
      </c>
      <c r="L7" s="18">
        <f>IF([1]Period_3!R5="", NA(), [1]Period_3!R5)</f>
        <v>4713.0056000000004</v>
      </c>
      <c r="M7" s="18">
        <f>IF([1]Period_3!S5="", NA(), [1]Period_3!S5)</f>
        <v>5852</v>
      </c>
      <c r="N7" s="18">
        <f>IF([1]Period_3!T5="", NA(), [1]Period_3!T5)</f>
        <v>101</v>
      </c>
      <c r="O7" s="35">
        <f>IF([1]Period_3!V5="", NA(), [1]Period_3!V5)</f>
        <v>4383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f>IF([1]Period_3!Q6="", NA(), [1]Period_3!Q6)</f>
        <v>7332</v>
      </c>
      <c r="L8" s="18">
        <f>IF([1]Period_3!R6="", NA(), [1]Period_3!R6)</f>
        <v>4556.99982</v>
      </c>
      <c r="M8" s="18">
        <f>IF([1]Period_3!S6="", NA(), [1]Period_3!S6)</f>
        <v>4122</v>
      </c>
      <c r="N8" s="18">
        <f>IF([1]Period_3!T6="", NA(), [1]Period_3!T6)</f>
        <v>93</v>
      </c>
      <c r="O8" s="35">
        <f>IF([1]Period_3!V6="", NA(), [1]Period_3!V6)</f>
        <v>3606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f>IF([1]Period_3!Q7="", NA(), [1]Period_3!Q7)</f>
        <v>5510</v>
      </c>
      <c r="L9" s="18">
        <f>IF([1]Period_3!R7="", NA(), [1]Period_3!R7)</f>
        <v>4179.4758400000001</v>
      </c>
      <c r="M9" s="18">
        <f>IF([1]Period_3!S7="", NA(), [1]Period_3!S7)</f>
        <v>3283</v>
      </c>
      <c r="N9" s="18">
        <f>IF([1]Period_3!T7="", NA(), [1]Period_3!T7)</f>
        <v>80</v>
      </c>
      <c r="O9" s="35">
        <f>IF([1]Period_3!V7="", NA(), [1]Period_3!V7)</f>
        <v>3132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f>IF([1]Period_3!Q8="", NA(), [1]Period_3!Q8)</f>
        <v>4725</v>
      </c>
      <c r="L10" s="18">
        <f>IF([1]Period_3!R8="", NA(), [1]Period_3!R8)</f>
        <v>3563.7678099999998</v>
      </c>
      <c r="M10" s="18">
        <f>IF([1]Period_3!S8="", NA(), [1]Period_3!S8)</f>
        <v>2676</v>
      </c>
      <c r="N10" s="18">
        <f>IF([1]Period_3!T8="", NA(), [1]Period_3!T8)</f>
        <v>76</v>
      </c>
      <c r="O10" s="35">
        <f>IF([1]Period_3!V8="", NA(), [1]Period_3!V8)</f>
        <v>2838</v>
      </c>
      <c r="W10" s="5"/>
      <c r="AC10"/>
      <c r="AD10" s="2"/>
    </row>
    <row r="11" spans="2:31" ht="12.75" customHeight="1" x14ac:dyDescent="0.2">
      <c r="C11" s="65" t="s">
        <v>17</v>
      </c>
      <c r="D11" s="65"/>
      <c r="E11" s="65"/>
      <c r="F11" s="65"/>
      <c r="G11" s="65"/>
      <c r="H11" s="65"/>
      <c r="I11" s="1">
        <v>7</v>
      </c>
      <c r="J11" s="43">
        <v>1</v>
      </c>
      <c r="K11" s="34">
        <f>IF([1]Period_3!Q9="", NA(), [1]Period_3!Q9)</f>
        <v>4196</v>
      </c>
      <c r="L11" s="18">
        <f>IF([1]Period_3!R9="", NA(), [1]Period_3!R9)</f>
        <v>3078</v>
      </c>
      <c r="M11" s="18">
        <f>IF([1]Period_3!S9="", NA(), [1]Period_3!S9)</f>
        <v>2423</v>
      </c>
      <c r="N11" s="18">
        <f>IF([1]Period_3!T9="", NA(), [1]Period_3!T9)</f>
        <v>70</v>
      </c>
      <c r="O11" s="35">
        <f>IF([1]Period_3!V9="", NA(), [1]Period_3!V9)</f>
        <v>2625</v>
      </c>
      <c r="W11" s="5"/>
      <c r="AC11"/>
      <c r="AD11" s="2"/>
    </row>
    <row r="12" spans="2:31" ht="12.75" x14ac:dyDescent="0.2">
      <c r="C12" s="65"/>
      <c r="D12" s="65"/>
      <c r="E12" s="65"/>
      <c r="F12" s="65"/>
      <c r="G12" s="65"/>
      <c r="H12" s="65"/>
      <c r="I12" s="1">
        <v>8</v>
      </c>
      <c r="J12" s="43">
        <v>1</v>
      </c>
      <c r="K12" s="34">
        <f>IF([1]Period_3!Q10="", NA(), [1]Period_3!Q10)</f>
        <v>3108</v>
      </c>
      <c r="L12" s="18">
        <f>IF([1]Period_3!R10="", NA(), [1]Period_3!R10)</f>
        <v>2520.8953000000001</v>
      </c>
      <c r="M12" s="18">
        <f>IF([1]Period_3!S10="", NA(), [1]Period_3!S10)</f>
        <v>2142</v>
      </c>
      <c r="N12" s="18">
        <f>IF([1]Period_3!T10="", NA(), [1]Period_3!T10)</f>
        <v>64</v>
      </c>
      <c r="O12" s="35">
        <f>IF([1]Period_3!V10="", NA(), [1]Period_3!V10)</f>
        <v>2509</v>
      </c>
      <c r="W12" s="5"/>
      <c r="AC12"/>
      <c r="AD12" s="2"/>
    </row>
    <row r="13" spans="2:31" ht="12.75" x14ac:dyDescent="0.2">
      <c r="C13" s="4"/>
      <c r="D13" s="66" t="s">
        <v>10</v>
      </c>
      <c r="E13" s="67"/>
      <c r="F13" s="67"/>
      <c r="G13" s="67"/>
      <c r="H13" s="67"/>
      <c r="I13" s="1">
        <v>9</v>
      </c>
      <c r="J13" s="43">
        <v>1</v>
      </c>
      <c r="K13" s="34">
        <f>IF([1]Period_3!Q11="", NA(), [1]Period_3!Q11)</f>
        <v>2733</v>
      </c>
      <c r="L13" s="18">
        <f>IF([1]Period_3!R11="", NA(), [1]Period_3!R11)</f>
        <v>1542.0006800000001</v>
      </c>
      <c r="M13" s="18">
        <f>IF([1]Period_3!S11="", NA(), [1]Period_3!S11)</f>
        <v>2017</v>
      </c>
      <c r="N13" s="18">
        <f>IF([1]Period_3!T11="", NA(), [1]Period_3!T11)</f>
        <v>62</v>
      </c>
      <c r="O13" s="35">
        <f>IF([1]Period_3!V11="", NA(), [1]Period_3!V11)</f>
        <v>2403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f>IF([1]Period_3!Q12="", NA(), [1]Period_3!Q12)</f>
        <v>2114</v>
      </c>
      <c r="L14" s="18">
        <f>IF([1]Period_3!R12="", NA(), [1]Period_3!R12)</f>
        <v>1212.9792399999999</v>
      </c>
      <c r="M14" s="18">
        <f>IF([1]Period_3!S12="", NA(), [1]Period_3!S12)</f>
        <v>1945</v>
      </c>
      <c r="N14" s="18">
        <f>IF([1]Period_3!T12="", NA(), [1]Period_3!T12)</f>
        <v>58</v>
      </c>
      <c r="O14" s="35">
        <f>IF([1]Period_3!V12="", NA(), [1]Period_3!V12)</f>
        <v>2160</v>
      </c>
      <c r="W14" s="5"/>
      <c r="AC14"/>
      <c r="AD14" s="2"/>
    </row>
    <row r="15" spans="2:31" ht="12.75" customHeight="1" x14ac:dyDescent="0.2">
      <c r="C15" s="20" t="s">
        <v>0</v>
      </c>
      <c r="D15" s="31">
        <f>MAX(K5:K35)</f>
        <v>18367</v>
      </c>
      <c r="E15" s="32">
        <f t="shared" ref="E15:H15" si="2">MAX(L5:L35)</f>
        <v>9148.1138300000002</v>
      </c>
      <c r="F15" s="32">
        <f t="shared" si="2"/>
        <v>21336</v>
      </c>
      <c r="G15" s="32">
        <f t="shared" si="2"/>
        <v>584</v>
      </c>
      <c r="H15" s="33">
        <f t="shared" si="2"/>
        <v>10666</v>
      </c>
      <c r="I15" s="1">
        <v>11</v>
      </c>
      <c r="J15" s="43">
        <v>1</v>
      </c>
      <c r="K15" s="34">
        <f>IF([1]Period_3!Q13="", NA(), [1]Period_3!Q13)</f>
        <v>1359</v>
      </c>
      <c r="L15" s="18">
        <f>IF([1]Period_3!R13="", NA(), [1]Period_3!R13)</f>
        <v>715.99991</v>
      </c>
      <c r="M15" s="18">
        <f>IF([1]Period_3!S13="", NA(), [1]Period_3!S13)</f>
        <v>1767</v>
      </c>
      <c r="N15" s="18">
        <f>IF([1]Period_3!T13="", NA(), [1]Period_3!T13)</f>
        <v>52</v>
      </c>
      <c r="O15" s="35">
        <f>IF([1]Period_3!V13="", NA(), [1]Period_3!V13)</f>
        <v>1940</v>
      </c>
      <c r="W15" s="8"/>
      <c r="AC15"/>
      <c r="AD15" s="2"/>
    </row>
    <row r="16" spans="2:31" ht="12.75" x14ac:dyDescent="0.2">
      <c r="C16" s="21">
        <v>0.95</v>
      </c>
      <c r="D16" s="34">
        <f>PERCENTILE(K5:K35, 0.95)</f>
        <v>9721.549999999992</v>
      </c>
      <c r="E16" s="18">
        <f t="shared" ref="E16:H16" si="3">PERCENTILE(L5:L35, 0.95)</f>
        <v>6051.7028554999933</v>
      </c>
      <c r="F16" s="18">
        <f t="shared" si="3"/>
        <v>7905.1499999999887</v>
      </c>
      <c r="G16" s="18">
        <f t="shared" si="3"/>
        <v>138.39999999999981</v>
      </c>
      <c r="H16" s="35">
        <f t="shared" si="3"/>
        <v>4742.699999999998</v>
      </c>
      <c r="I16" s="1">
        <v>12</v>
      </c>
      <c r="J16" s="43">
        <v>1</v>
      </c>
      <c r="K16" s="34">
        <f>IF([1]Period_3!Q14="", NA(), [1]Period_3!Q14)</f>
        <v>838</v>
      </c>
      <c r="L16" s="18">
        <f>IF([1]Period_3!R14="", NA(), [1]Period_3!R14)</f>
        <v>231.31134</v>
      </c>
      <c r="M16" s="18">
        <f>IF([1]Period_3!S14="", NA(), [1]Period_3!S14)</f>
        <v>1462</v>
      </c>
      <c r="N16" s="18">
        <f>IF([1]Period_3!T14="", NA(), [1]Period_3!T14)</f>
        <v>49</v>
      </c>
      <c r="O16" s="35">
        <f>IF([1]Period_3!V14="", NA(), [1]Period_3!V14)</f>
        <v>1720</v>
      </c>
      <c r="W16" s="8"/>
      <c r="AC16"/>
      <c r="AD16" s="2"/>
    </row>
    <row r="17" spans="1:30" ht="12.75" x14ac:dyDescent="0.2">
      <c r="C17" s="22">
        <v>0.75</v>
      </c>
      <c r="D17" s="34">
        <f>PERCENTILE(K5:K35, 0.75)</f>
        <v>3014.25</v>
      </c>
      <c r="E17" s="18">
        <f t="shared" ref="E17:H17" si="4">PERCENTILE(L5:L35, 0.75)</f>
        <v>2276.1716450000004</v>
      </c>
      <c r="F17" s="18">
        <f t="shared" si="4"/>
        <v>2110.75</v>
      </c>
      <c r="G17" s="18">
        <f t="shared" si="4"/>
        <v>63.5</v>
      </c>
      <c r="H17" s="35">
        <f t="shared" si="4"/>
        <v>2482.5</v>
      </c>
      <c r="I17" s="1">
        <v>13</v>
      </c>
      <c r="J17" s="43">
        <v>1</v>
      </c>
      <c r="K17" s="34">
        <f>IF([1]Period_3!Q15="", NA(), [1]Period_3!Q15)</f>
        <v>439</v>
      </c>
      <c r="L17" s="18">
        <f>IF([1]Period_3!R15="", NA(), [1]Period_3!R15)</f>
        <v>13.2705</v>
      </c>
      <c r="M17" s="18">
        <f>IF([1]Period_3!S15="", NA(), [1]Period_3!S15)</f>
        <v>1078</v>
      </c>
      <c r="N17" s="18">
        <f>IF([1]Period_3!T15="", NA(), [1]Period_3!T15)</f>
        <v>43</v>
      </c>
      <c r="O17" s="35">
        <f>IF([1]Period_3!V15="", NA(), [1]Period_3!V15)</f>
        <v>1464</v>
      </c>
      <c r="W17" s="5"/>
      <c r="AC17"/>
      <c r="AD17" s="2"/>
    </row>
    <row r="18" spans="1:30" ht="12.75" x14ac:dyDescent="0.2">
      <c r="C18" s="22">
        <v>0.5</v>
      </c>
      <c r="D18" s="34">
        <f>PERCENTILE(K5:K35, 0.5)</f>
        <v>-453</v>
      </c>
      <c r="E18" s="18">
        <f t="shared" ref="E18:H18" si="5">PERCENTILE(L5:L35, 0.5)</f>
        <v>-607.16871500000002</v>
      </c>
      <c r="F18" s="18">
        <f t="shared" si="5"/>
        <v>450</v>
      </c>
      <c r="G18" s="18">
        <f t="shared" si="5"/>
        <v>36</v>
      </c>
      <c r="H18" s="35">
        <f t="shared" si="5"/>
        <v>956.5</v>
      </c>
      <c r="I18" s="1">
        <v>14</v>
      </c>
      <c r="J18" s="43">
        <v>1</v>
      </c>
      <c r="K18" s="34">
        <f>IF([1]Period_3!Q16="", NA(), [1]Period_3!Q16)</f>
        <v>65</v>
      </c>
      <c r="L18" s="18">
        <f>IF([1]Period_3!R16="", NA(), [1]Period_3!R16)</f>
        <v>-251.19506000000001</v>
      </c>
      <c r="M18" s="18">
        <f>IF([1]Period_3!S16="", NA(), [1]Period_3!S16)</f>
        <v>740</v>
      </c>
      <c r="N18" s="18">
        <f>IF([1]Period_3!T16="", NA(), [1]Period_3!T16)</f>
        <v>41</v>
      </c>
      <c r="O18" s="35">
        <f>IF([1]Period_3!V16="", NA(), [1]Period_3!V16)</f>
        <v>1233</v>
      </c>
      <c r="W18" s="5"/>
      <c r="AC18"/>
      <c r="AD18" s="2"/>
    </row>
    <row r="19" spans="1:30" ht="12.75" x14ac:dyDescent="0.2">
      <c r="C19" s="22">
        <v>0.25</v>
      </c>
      <c r="D19" s="34">
        <f>PERCENTILE(K5:K35, 0.25)</f>
        <v>-5109.75</v>
      </c>
      <c r="E19" s="18">
        <f t="shared" ref="E19:H19" si="6">PERCENTILE(L5:L35, 0.25)</f>
        <v>-1686.029855</v>
      </c>
      <c r="F19" s="18">
        <f t="shared" si="6"/>
        <v>-1088.75</v>
      </c>
      <c r="G19" s="18">
        <f t="shared" si="6"/>
        <v>-59.25</v>
      </c>
      <c r="H19" s="35">
        <f t="shared" si="6"/>
        <v>-455.75</v>
      </c>
      <c r="I19" s="1">
        <v>15</v>
      </c>
      <c r="J19" s="43">
        <v>1</v>
      </c>
      <c r="K19" s="34">
        <f>IF([1]Period_3!Q17="", NA(), [1]Period_3!Q17)</f>
        <v>-144</v>
      </c>
      <c r="L19" s="18">
        <f>IF([1]Period_3!R17="", NA(), [1]Period_3!R17)</f>
        <v>-560.87450999999999</v>
      </c>
      <c r="M19" s="18">
        <f>IF([1]Period_3!S17="", NA(), [1]Period_3!S17)</f>
        <v>492</v>
      </c>
      <c r="N19" s="18">
        <f>IF([1]Period_3!T17="", NA(), [1]Period_3!T17)</f>
        <v>39</v>
      </c>
      <c r="O19" s="35">
        <f>IF([1]Period_3!V17="", NA(), [1]Period_3!V17)</f>
        <v>1081</v>
      </c>
      <c r="P19" s="4"/>
      <c r="W19" s="5"/>
      <c r="AC19"/>
      <c r="AD19" s="2"/>
    </row>
    <row r="20" spans="1:30" ht="12.75" x14ac:dyDescent="0.2">
      <c r="C20" s="21">
        <v>0.05</v>
      </c>
      <c r="D20" s="34">
        <f>PERCENTILE(K5:K35, 0.05)</f>
        <v>-13805.699999999999</v>
      </c>
      <c r="E20" s="18">
        <f t="shared" ref="E20:H20" si="7">PERCENTILE(L5:L35, 0.05)</f>
        <v>-3005.0247825000001</v>
      </c>
      <c r="F20" s="18">
        <f t="shared" si="7"/>
        <v>-3085.7</v>
      </c>
      <c r="G20" s="18">
        <f t="shared" si="7"/>
        <v>-4944.3499999999995</v>
      </c>
      <c r="H20" s="35">
        <f t="shared" si="7"/>
        <v>-2848.75</v>
      </c>
      <c r="I20" s="1">
        <v>16</v>
      </c>
      <c r="J20" s="43">
        <v>1</v>
      </c>
      <c r="K20" s="34">
        <f>IF([1]Period_3!Q18="", NA(), [1]Period_3!Q18)</f>
        <v>-762</v>
      </c>
      <c r="L20" s="18">
        <f>IF([1]Period_3!R18="", NA(), [1]Period_3!R18)</f>
        <v>-653.46292000000005</v>
      </c>
      <c r="M20" s="18">
        <f>IF([1]Period_3!S18="", NA(), [1]Period_3!S18)</f>
        <v>408</v>
      </c>
      <c r="N20" s="18">
        <f>IF([1]Period_3!T18="", NA(), [1]Period_3!T18)</f>
        <v>33</v>
      </c>
      <c r="O20" s="35">
        <f>IF([1]Period_3!V18="", NA(), [1]Period_3!V18)</f>
        <v>832</v>
      </c>
      <c r="P20" s="4"/>
      <c r="W20" s="5"/>
      <c r="AC20"/>
      <c r="AD20" s="2"/>
    </row>
    <row r="21" spans="1:30" ht="12.75" x14ac:dyDescent="0.2">
      <c r="C21" s="62" t="s">
        <v>3</v>
      </c>
      <c r="D21" s="34">
        <f>MIN(K5:K35)</f>
        <v>-32304</v>
      </c>
      <c r="E21" s="18">
        <f t="shared" ref="E21:H21" si="8">MIN(L5:L35)</f>
        <v>-9823.4071899999999</v>
      </c>
      <c r="F21" s="18">
        <f t="shared" si="8"/>
        <v>-5349</v>
      </c>
      <c r="G21" s="18">
        <f t="shared" si="8"/>
        <v>-22311</v>
      </c>
      <c r="H21" s="35">
        <f t="shared" si="8"/>
        <v>-6363</v>
      </c>
      <c r="I21" s="1">
        <v>17</v>
      </c>
      <c r="J21" s="43">
        <v>1</v>
      </c>
      <c r="K21" s="34">
        <f>IF([1]Period_3!Q19="", NA(), [1]Period_3!Q19)</f>
        <v>-902</v>
      </c>
      <c r="L21" s="18">
        <f>IF([1]Period_3!R19="", NA(), [1]Period_3!R19)</f>
        <v>-807.21642999999995</v>
      </c>
      <c r="M21" s="18">
        <f>IF([1]Period_3!S19="", NA(), [1]Period_3!S19)</f>
        <v>157</v>
      </c>
      <c r="N21" s="18">
        <f>IF([1]Period_3!T19="", NA(), [1]Period_3!T19)</f>
        <v>31</v>
      </c>
      <c r="O21" s="35">
        <f>IF([1]Period_3!V19="", NA(), [1]Period_3!V19)</f>
        <v>671</v>
      </c>
      <c r="P21" s="4"/>
      <c r="W21" s="5"/>
      <c r="AC21"/>
      <c r="AD21" s="2"/>
    </row>
    <row r="22" spans="1:30" ht="12.75" x14ac:dyDescent="0.2">
      <c r="C22" s="61" t="s">
        <v>1</v>
      </c>
      <c r="D22" s="31">
        <f>AVERAGE(K5:K35)</f>
        <v>-1610.0333333333333</v>
      </c>
      <c r="E22" s="32">
        <f>AVERAGE(L5:L35)</f>
        <v>251.63456499999975</v>
      </c>
      <c r="F22" s="32">
        <f>AVERAGE(M5:M35)</f>
        <v>1333.4333333333334</v>
      </c>
      <c r="G22" s="32">
        <f>AVERAGE(N5:N35)</f>
        <v>-1115.1666666666667</v>
      </c>
      <c r="H22" s="33">
        <f>AVERAGE(O5:O35)</f>
        <v>1029.8666666666666</v>
      </c>
      <c r="I22" s="1">
        <v>18</v>
      </c>
      <c r="J22" s="43">
        <v>1</v>
      </c>
      <c r="K22" s="34">
        <f>IF([1]Period_3!Q20="", NA(), [1]Period_3!Q20)</f>
        <v>-1858</v>
      </c>
      <c r="L22" s="18">
        <f>IF([1]Period_3!R20="", NA(), [1]Period_3!R20)</f>
        <v>-1003.45313</v>
      </c>
      <c r="M22" s="18">
        <f>IF([1]Period_3!S20="", NA(), [1]Period_3!S20)</f>
        <v>42</v>
      </c>
      <c r="N22" s="18">
        <f>IF([1]Period_3!T20="", NA(), [1]Period_3!T20)</f>
        <v>25</v>
      </c>
      <c r="O22" s="35">
        <f>IF([1]Period_3!V20="", NA(), [1]Period_3!V20)</f>
        <v>556</v>
      </c>
      <c r="P22" s="4"/>
      <c r="W22" s="5"/>
      <c r="AC22"/>
      <c r="AD22" s="2"/>
    </row>
    <row r="23" spans="1:30" ht="12.75" x14ac:dyDescent="0.2">
      <c r="C23" s="24" t="s">
        <v>4</v>
      </c>
      <c r="D23" s="34">
        <f>STDEV(K5:K35)</f>
        <v>9135.3031562981669</v>
      </c>
      <c r="E23" s="18">
        <f>STDEV(L5:L35)</f>
        <v>3587.9910847954998</v>
      </c>
      <c r="F23" s="18">
        <f>STDEV(M5:M35)</f>
        <v>4736.7383924859705</v>
      </c>
      <c r="G23" s="18">
        <f>STDEV(N5:N35)</f>
        <v>4221.2156124896583</v>
      </c>
      <c r="H23" s="35">
        <f>STDEV(O5:O35)</f>
        <v>2999.0117766993862</v>
      </c>
      <c r="I23" s="1">
        <v>19</v>
      </c>
      <c r="J23" s="43">
        <v>1</v>
      </c>
      <c r="K23" s="34">
        <f>IF([1]Period_3!Q21="", NA(), [1]Period_3!Q21)</f>
        <v>-2792</v>
      </c>
      <c r="L23" s="18">
        <f>IF([1]Period_3!R21="", NA(), [1]Period_3!R21)</f>
        <v>-1102.1509599999999</v>
      </c>
      <c r="M23" s="18">
        <f>IF([1]Period_3!S21="", NA(), [1]Period_3!S21)</f>
        <v>-42</v>
      </c>
      <c r="N23" s="18">
        <f>IF([1]Period_3!T21="", NA(), [1]Period_3!T21)</f>
        <v>21</v>
      </c>
      <c r="O23" s="35">
        <f>IF([1]Period_3!V21="", NA(), [1]Period_3!V21)</f>
        <v>450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">
      <c r="C24" s="25" t="s">
        <v>8</v>
      </c>
      <c r="D24" s="53">
        <f>COUNTIF(K$5:K$35,"&gt;=0")/COUNTA(K$5:K$35)</f>
        <v>0.46666666666666667</v>
      </c>
      <c r="E24" s="46">
        <f t="shared" ref="E24:H24" si="9">COUNTIF(L$5:L$35,"&gt;=0")/COUNTA(L$5:L$35)</f>
        <v>0.43333333333333335</v>
      </c>
      <c r="F24" s="46">
        <f t="shared" si="9"/>
        <v>0.6</v>
      </c>
      <c r="G24" s="46">
        <f t="shared" si="9"/>
        <v>0.73333333333333328</v>
      </c>
      <c r="H24" s="47">
        <f t="shared" si="9"/>
        <v>0.66666666666666663</v>
      </c>
      <c r="I24" s="1">
        <v>20</v>
      </c>
      <c r="J24" s="43">
        <v>1</v>
      </c>
      <c r="K24" s="34">
        <f>IF([1]Period_3!Q22="", NA(), [1]Period_3!Q22)</f>
        <v>-3345</v>
      </c>
      <c r="L24" s="18">
        <f>IF([1]Period_3!R22="", NA(), [1]Period_3!R22)</f>
        <v>-1330.66994</v>
      </c>
      <c r="M24" s="18">
        <f>IF([1]Period_3!S22="", NA(), [1]Period_3!S22)</f>
        <v>-455</v>
      </c>
      <c r="N24" s="18">
        <f>IF([1]Period_3!T22="", NA(), [1]Period_3!T22)</f>
        <v>15</v>
      </c>
      <c r="O24" s="35">
        <f>IF([1]Period_3!V22="", NA(), [1]Period_3!V22)</f>
        <v>267</v>
      </c>
      <c r="P24" s="4"/>
      <c r="Q24" s="65" t="s">
        <v>16</v>
      </c>
      <c r="R24" s="65"/>
      <c r="S24" s="65"/>
      <c r="T24" s="65"/>
      <c r="U24" s="65"/>
      <c r="V24" s="65"/>
      <c r="W24" s="65"/>
      <c r="X24" s="15"/>
      <c r="Y24" s="15"/>
      <c r="Z24" s="15"/>
      <c r="AA24" s="16"/>
      <c r="AC24"/>
      <c r="AD24" s="2"/>
    </row>
    <row r="25" spans="1:30" ht="12.75" customHeight="1" x14ac:dyDescent="0.2">
      <c r="C25" s="26" t="s">
        <v>9</v>
      </c>
      <c r="D25" s="54">
        <f>1-D24</f>
        <v>0.53333333333333333</v>
      </c>
      <c r="E25" s="48">
        <f>1-E24</f>
        <v>0.56666666666666665</v>
      </c>
      <c r="F25" s="48">
        <f>1-F24</f>
        <v>0.4</v>
      </c>
      <c r="G25" s="48">
        <f>1-G24</f>
        <v>0.26666666666666672</v>
      </c>
      <c r="H25" s="49">
        <f>1-H24</f>
        <v>0.33333333333333337</v>
      </c>
      <c r="I25" s="1">
        <v>21</v>
      </c>
      <c r="J25" s="43">
        <v>1</v>
      </c>
      <c r="K25" s="34">
        <f>IF([1]Period_3!Q23="", NA(), [1]Period_3!Q23)</f>
        <v>-3734</v>
      </c>
      <c r="L25" s="18">
        <f>IF([1]Period_3!R23="", NA(), [1]Period_3!R23)</f>
        <v>-1481.13932</v>
      </c>
      <c r="M25" s="18">
        <f>IF([1]Period_3!S23="", NA(), [1]Period_3!S23)</f>
        <v>-787</v>
      </c>
      <c r="N25" s="18">
        <f>IF([1]Period_3!T23="", NA(), [1]Period_3!T23)</f>
        <v>8</v>
      </c>
      <c r="O25" s="35">
        <f>IF([1]Period_3!V23="", NA(), [1]Period_3!V23)</f>
        <v>-48</v>
      </c>
      <c r="P25" s="4"/>
      <c r="Q25" s="65"/>
      <c r="R25" s="65"/>
      <c r="S25" s="65"/>
      <c r="T25" s="65"/>
      <c r="U25" s="65"/>
      <c r="V25" s="65"/>
      <c r="W25" s="65"/>
      <c r="X25" s="15"/>
      <c r="Y25" s="15"/>
      <c r="Z25" s="15"/>
      <c r="AA25" s="16"/>
      <c r="AC25"/>
      <c r="AD25" s="2"/>
    </row>
    <row r="26" spans="1:30" ht="12.75" x14ac:dyDescent="0.2">
      <c r="C26" s="55" t="s">
        <v>2</v>
      </c>
      <c r="D26" s="56">
        <f>MEDIAN(K5:K35)</f>
        <v>-453</v>
      </c>
      <c r="E26" s="56">
        <f>MEDIAN(L5:L35)</f>
        <v>-607.16871500000002</v>
      </c>
      <c r="F26" s="56">
        <f>MEDIAN(M5:M35)</f>
        <v>450</v>
      </c>
      <c r="G26" s="56">
        <f>MEDIAN(N5:N35)</f>
        <v>36</v>
      </c>
      <c r="H26" s="56">
        <f>MEDIAN(O5:O35)</f>
        <v>956.5</v>
      </c>
      <c r="I26" s="1">
        <v>22</v>
      </c>
      <c r="J26" s="43">
        <v>1</v>
      </c>
      <c r="K26" s="34">
        <f>IF([1]Period_3!Q24="", NA(), [1]Period_3!Q24)</f>
        <v>-4743</v>
      </c>
      <c r="L26" s="18">
        <f>IF([1]Period_3!R24="", NA(), [1]Period_3!R24)</f>
        <v>-1552.9768099999999</v>
      </c>
      <c r="M26" s="18">
        <f>IF([1]Period_3!S24="", NA(), [1]Period_3!S24)</f>
        <v>-947</v>
      </c>
      <c r="N26" s="18">
        <f>IF([1]Period_3!T24="", NA(), [1]Period_3!T24)</f>
        <v>0</v>
      </c>
      <c r="O26" s="35">
        <f>IF([1]Period_3!V24="", NA(), [1]Period_3!V24)</f>
        <v>-230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2.75" x14ac:dyDescent="0.2">
      <c r="I27" s="1">
        <v>23</v>
      </c>
      <c r="J27" s="43">
        <v>1</v>
      </c>
      <c r="K27" s="34">
        <f>IF([1]Period_3!Q25="", NA(), [1]Period_3!Q25)</f>
        <v>-5232</v>
      </c>
      <c r="L27" s="18">
        <f>IF([1]Period_3!R25="", NA(), [1]Period_3!R25)</f>
        <v>-1730.38087</v>
      </c>
      <c r="M27" s="18">
        <f>IF([1]Period_3!S25="", NA(), [1]Period_3!S25)</f>
        <v>-1136</v>
      </c>
      <c r="N27" s="18">
        <f>IF([1]Period_3!T25="", NA(), [1]Period_3!T25)</f>
        <v>-79</v>
      </c>
      <c r="O27" s="35">
        <f>IF([1]Period_3!V25="", NA(), [1]Period_3!V25)</f>
        <v>-531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f>IF([1]Period_3!Q26="", NA(), [1]Period_3!Q26)</f>
        <v>-6496</v>
      </c>
      <c r="L28" s="18">
        <f>IF([1]Period_3!R26="", NA(), [1]Period_3!R26)</f>
        <v>-1875.03711</v>
      </c>
      <c r="M28" s="18">
        <f>IF([1]Period_3!S26="", NA(), [1]Period_3!S26)</f>
        <v>-1233</v>
      </c>
      <c r="N28" s="18">
        <f>IF([1]Period_3!T26="", NA(), [1]Period_3!T26)</f>
        <v>-170</v>
      </c>
      <c r="O28" s="35">
        <f>IF([1]Period_3!V26="", NA(), [1]Period_3!V26)</f>
        <v>-916</v>
      </c>
      <c r="P28" s="4"/>
      <c r="X28" s="15"/>
      <c r="Y28" s="15"/>
      <c r="Z28" s="15"/>
      <c r="AA28" s="16"/>
      <c r="AC28"/>
      <c r="AD28" s="2"/>
    </row>
    <row r="29" spans="1:30" ht="12.75" x14ac:dyDescent="0.2">
      <c r="I29" s="1">
        <v>25</v>
      </c>
      <c r="J29" s="43">
        <v>1</v>
      </c>
      <c r="K29" s="34">
        <f>IF([1]Period_3!Q27="", NA(), [1]Period_3!Q27)</f>
        <v>-8139</v>
      </c>
      <c r="L29" s="18">
        <f>IF([1]Period_3!R27="", NA(), [1]Period_3!R27)</f>
        <v>-2034.8749</v>
      </c>
      <c r="M29" s="18">
        <f>IF([1]Period_3!S27="", NA(), [1]Period_3!S27)</f>
        <v>-1586</v>
      </c>
      <c r="N29" s="18">
        <f>IF([1]Period_3!T27="", NA(), [1]Period_3!T27)</f>
        <v>-276</v>
      </c>
      <c r="O29" s="35">
        <f>IF([1]Period_3!V27="", NA(), [1]Period_3!V27)</f>
        <v>-1097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2.75" x14ac:dyDescent="0.2">
      <c r="A30" s="41"/>
      <c r="B30" s="41"/>
      <c r="I30" s="1">
        <v>26</v>
      </c>
      <c r="J30" s="43">
        <v>1</v>
      </c>
      <c r="K30" s="34">
        <f>IF([1]Period_3!Q28="", NA(), [1]Period_3!Q28)</f>
        <v>-9778</v>
      </c>
      <c r="L30" s="18">
        <f>IF([1]Period_3!R28="", NA(), [1]Period_3!R28)</f>
        <v>-2364.7846399999999</v>
      </c>
      <c r="M30" s="18">
        <f>IF([1]Period_3!S28="", NA(), [1]Period_3!S28)</f>
        <v>-1798</v>
      </c>
      <c r="N30" s="18">
        <f>IF([1]Period_3!T28="", NA(), [1]Period_3!T28)</f>
        <v>-729</v>
      </c>
      <c r="O30" s="35">
        <f>IF([1]Period_3!V28="", NA(), [1]Period_3!V28)</f>
        <v>-1708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2.75" x14ac:dyDescent="0.2">
      <c r="A31" s="41"/>
      <c r="B31" s="41"/>
      <c r="I31" s="1">
        <v>27</v>
      </c>
      <c r="J31" s="43">
        <v>1</v>
      </c>
      <c r="K31" s="18">
        <f>IF([1]Period_3!Q29="", NA(), [1]Period_3!Q29)</f>
        <v>-10531</v>
      </c>
      <c r="L31" s="18">
        <f>IF([1]Period_3!R29="", NA(), [1]Period_3!R29)</f>
        <v>-2519.1033699999998</v>
      </c>
      <c r="M31" s="18">
        <f>IF([1]Period_3!S29="", NA(), [1]Period_3!S29)</f>
        <v>-2061</v>
      </c>
      <c r="N31" s="18">
        <f>IF([1]Period_3!T29="", NA(), [1]Period_3!T29)</f>
        <v>-2041</v>
      </c>
      <c r="O31" s="35">
        <f>IF([1]Period_3!V29="", NA(), [1]Period_3!V29)</f>
        <v>-2159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2.75" x14ac:dyDescent="0.2">
      <c r="A32" s="41"/>
      <c r="B32" s="41"/>
      <c r="I32" s="1">
        <v>28</v>
      </c>
      <c r="J32" s="43">
        <v>1</v>
      </c>
      <c r="K32" s="18">
        <f>IF([1]Period_3!Q30="", NA(), [1]Period_3!Q30)</f>
        <v>-12995</v>
      </c>
      <c r="L32" s="18">
        <f>IF([1]Period_3!R30="", NA(), [1]Period_3!R30)</f>
        <v>-2856.5622100000001</v>
      </c>
      <c r="M32" s="18">
        <f>IF([1]Period_3!S30="", NA(), [1]Period_3!S30)</f>
        <v>-2858</v>
      </c>
      <c r="N32" s="18">
        <f>IF([1]Period_3!T30="", NA(), [1]Period_3!T30)</f>
        <v>-3153</v>
      </c>
      <c r="O32" s="35">
        <f>IF([1]Period_3!V30="", NA(), [1]Period_3!V30)</f>
        <v>-2450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2.75" x14ac:dyDescent="0.2">
      <c r="A33" s="41"/>
      <c r="B33" s="41"/>
      <c r="I33" s="1">
        <v>29</v>
      </c>
      <c r="J33" s="43">
        <v>1</v>
      </c>
      <c r="K33" s="18">
        <f>IF([1]Period_3!Q31="", NA(), [1]Period_3!Q31)</f>
        <v>-14469</v>
      </c>
      <c r="L33" s="18">
        <f>IF([1]Period_3!R31="", NA(), [1]Period_3!R31)</f>
        <v>-3126.4941600000002</v>
      </c>
      <c r="M33" s="18">
        <f>IF([1]Period_3!S31="", NA(), [1]Period_3!S31)</f>
        <v>-3272</v>
      </c>
      <c r="N33" s="18">
        <f>IF([1]Period_3!T31="", NA(), [1]Period_3!T31)</f>
        <v>-6410</v>
      </c>
      <c r="O33" s="35">
        <f>IF([1]Period_3!V31="", NA(), [1]Period_3!V31)</f>
        <v>-3175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2.75" x14ac:dyDescent="0.2">
      <c r="A34" s="41"/>
      <c r="B34" s="41"/>
      <c r="I34" s="1">
        <v>30</v>
      </c>
      <c r="J34" s="43">
        <v>1</v>
      </c>
      <c r="K34" s="18">
        <f>IF([1]Period_3!Q32="", NA(), [1]Period_3!Q32)</f>
        <v>-32304</v>
      </c>
      <c r="L34" s="18">
        <f>IF([1]Period_3!R32="", NA(), [1]Period_3!R32)</f>
        <v>-9823.4071899999999</v>
      </c>
      <c r="M34" s="18">
        <f>IF([1]Period_3!S32="", NA(), [1]Period_3!S32)</f>
        <v>-5349</v>
      </c>
      <c r="N34" s="18">
        <f>IF([1]Period_3!T32="", NA(), [1]Period_3!T32)</f>
        <v>-22311</v>
      </c>
      <c r="O34" s="35">
        <f>IF([1]Period_3!V32="", NA(), [1]Period_3!V32)</f>
        <v>-6363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2.75" x14ac:dyDescent="0.2">
      <c r="A35" s="41"/>
      <c r="B35" s="41"/>
      <c r="J35" s="44"/>
      <c r="K35" s="23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2.75" x14ac:dyDescent="0.2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2.75" x14ac:dyDescent="0.2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2.75" x14ac:dyDescent="0.2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2.75" x14ac:dyDescent="0.2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2.75" x14ac:dyDescent="0.2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2.75" x14ac:dyDescent="0.2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2.75" x14ac:dyDescent="0.2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2.75" x14ac:dyDescent="0.2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_dlc_DocId xmlns="a14523ce-dede-483e-883a-2d83261080bd">PROJECT-21-29290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http://sharedocs/sites/so/gso/_layouts/15/DocIdRedir.aspx?ID=PROJECT-21-29290</Url>
      <Description>PROJECT-21-29290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460374B-0EC7-454F-A3EE-8E4ED2B8DFBB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a14523ce-dede-483e-883a-2d83261080b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E586471-9BAF-417C-85FC-2535C8857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 18 MOS estimates</vt:lpstr>
      <vt:lpstr>OCT 18 MOS estimates</vt:lpstr>
      <vt:lpstr>NOV 18 MOS estimates</vt:lpstr>
    </vt:vector>
  </TitlesOfParts>
  <Company>VENCorp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 Estimates Supporting Data</dc:title>
  <dc:creator>cdiep</dc:creator>
  <dc:description>1.0</dc:description>
  <cp:lastModifiedBy>Luke Stevens</cp:lastModifiedBy>
  <cp:lastPrinted>2010-01-18T07:10:20Z</cp:lastPrinted>
  <dcterms:created xsi:type="dcterms:W3CDTF">2010-01-06T00:04:41Z</dcterms:created>
  <dcterms:modified xsi:type="dcterms:W3CDTF">2017-12-06T02:30:43Z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f5318d95-8e53-4698-b83a-0feb47dccc5d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