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9/September 2019 to November 2019/"/>
    </mc:Choice>
  </mc:AlternateContent>
  <xr:revisionPtr revIDLastSave="0" documentId="10_ncr:100000_{23347D9F-CA1F-442A-8F65-C776D557A056}" xr6:coauthVersionLast="31" xr6:coauthVersionMax="31" xr10:uidLastSave="{00000000-0000-0000-0000-000000000000}"/>
  <bookViews>
    <workbookView xWindow="120" yWindow="180" windowWidth="6036" windowHeight="5148" xr2:uid="{00000000-000D-0000-FFFF-FFFF00000000}"/>
  </bookViews>
  <sheets>
    <sheet name="SEP 19 MOS estimates" sheetId="4" r:id="rId1"/>
    <sheet name="OCT 19 MOS estimates" sheetId="8" r:id="rId2"/>
    <sheet name="NOV 19 MOS estimates" sheetId="6" r:id="rId3"/>
  </sheets>
  <externalReferences>
    <externalReference r:id="rId4"/>
  </externalReferences>
  <calcPr calcId="179017"/>
</workbook>
</file>

<file path=xl/calcChain.xml><?xml version="1.0" encoding="utf-8"?>
<calcChain xmlns="http://schemas.openxmlformats.org/spreadsheetml/2006/main">
  <c r="K35" i="6" l="1"/>
  <c r="L35" i="6"/>
  <c r="M35" i="6"/>
  <c r="N35" i="6"/>
  <c r="O35" i="6"/>
  <c r="O34" i="6"/>
  <c r="N34" i="6"/>
  <c r="M34" i="6"/>
  <c r="L34" i="6"/>
  <c r="K34" i="6"/>
  <c r="O33" i="6"/>
  <c r="N33" i="6"/>
  <c r="M33" i="6"/>
  <c r="L33" i="6"/>
  <c r="K33" i="6"/>
  <c r="O32" i="6"/>
  <c r="N32" i="6"/>
  <c r="M32" i="6"/>
  <c r="L32" i="6"/>
  <c r="K32" i="6"/>
  <c r="O31" i="6"/>
  <c r="N31" i="6"/>
  <c r="M31" i="6"/>
  <c r="L31" i="6"/>
  <c r="K31" i="6"/>
  <c r="O30" i="6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6" i="6"/>
  <c r="N26" i="6"/>
  <c r="M26" i="6"/>
  <c r="L26" i="6"/>
  <c r="K26" i="6"/>
  <c r="O25" i="6"/>
  <c r="N25" i="6"/>
  <c r="M25" i="6"/>
  <c r="L25" i="6"/>
  <c r="K25" i="6"/>
  <c r="O24" i="6"/>
  <c r="N24" i="6"/>
  <c r="M24" i="6"/>
  <c r="L24" i="6"/>
  <c r="K24" i="6"/>
  <c r="O23" i="6"/>
  <c r="N23" i="6"/>
  <c r="M23" i="6"/>
  <c r="L23" i="6"/>
  <c r="K23" i="6"/>
  <c r="O22" i="6"/>
  <c r="N22" i="6"/>
  <c r="M22" i="6"/>
  <c r="L22" i="6"/>
  <c r="K22" i="6"/>
  <c r="O21" i="6"/>
  <c r="N21" i="6"/>
  <c r="M21" i="6"/>
  <c r="L21" i="6"/>
  <c r="K21" i="6"/>
  <c r="O20" i="6"/>
  <c r="N20" i="6"/>
  <c r="M20" i="6"/>
  <c r="L20" i="6"/>
  <c r="K20" i="6"/>
  <c r="O19" i="6"/>
  <c r="N19" i="6"/>
  <c r="M19" i="6"/>
  <c r="L19" i="6"/>
  <c r="K19" i="6"/>
  <c r="O18" i="6"/>
  <c r="N18" i="6"/>
  <c r="M18" i="6"/>
  <c r="L18" i="6"/>
  <c r="K18" i="6"/>
  <c r="O17" i="6"/>
  <c r="N17" i="6"/>
  <c r="M17" i="6"/>
  <c r="L17" i="6"/>
  <c r="K17" i="6"/>
  <c r="O16" i="6"/>
  <c r="N16" i="6"/>
  <c r="M16" i="6"/>
  <c r="L16" i="6"/>
  <c r="K16" i="6"/>
  <c r="O15" i="6"/>
  <c r="N15" i="6"/>
  <c r="M15" i="6"/>
  <c r="L15" i="6"/>
  <c r="K15" i="6"/>
  <c r="O14" i="6"/>
  <c r="N14" i="6"/>
  <c r="M14" i="6"/>
  <c r="L14" i="6"/>
  <c r="K14" i="6"/>
  <c r="O13" i="6"/>
  <c r="N13" i="6"/>
  <c r="M13" i="6"/>
  <c r="L13" i="6"/>
  <c r="K13" i="6"/>
  <c r="O12" i="6"/>
  <c r="N12" i="6"/>
  <c r="M12" i="6"/>
  <c r="L12" i="6"/>
  <c r="K12" i="6"/>
  <c r="O11" i="6"/>
  <c r="N11" i="6"/>
  <c r="M11" i="6"/>
  <c r="L11" i="6"/>
  <c r="K11" i="6"/>
  <c r="O10" i="6"/>
  <c r="N10" i="6"/>
  <c r="M10" i="6"/>
  <c r="L10" i="6"/>
  <c r="K10" i="6"/>
  <c r="O9" i="6"/>
  <c r="N9" i="6"/>
  <c r="M9" i="6"/>
  <c r="L9" i="6"/>
  <c r="K9" i="6"/>
  <c r="O8" i="6"/>
  <c r="N8" i="6"/>
  <c r="M8" i="6"/>
  <c r="L8" i="6"/>
  <c r="K8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H25" i="6"/>
  <c r="G25" i="6"/>
  <c r="F25" i="6"/>
  <c r="E25" i="6"/>
  <c r="D25" i="6"/>
  <c r="H23" i="6"/>
  <c r="G23" i="6"/>
  <c r="F23" i="6"/>
  <c r="E23" i="6"/>
  <c r="D23" i="6"/>
  <c r="H22" i="6"/>
  <c r="G22" i="6"/>
  <c r="F22" i="6"/>
  <c r="E22" i="6"/>
  <c r="D22" i="6"/>
  <c r="H21" i="6"/>
  <c r="G21" i="6"/>
  <c r="F21" i="6"/>
  <c r="E21" i="6"/>
  <c r="D21" i="6"/>
  <c r="H20" i="6"/>
  <c r="G20" i="6"/>
  <c r="F20" i="6"/>
  <c r="E20" i="6"/>
  <c r="D20" i="6"/>
  <c r="H19" i="6"/>
  <c r="G19" i="6"/>
  <c r="F19" i="6"/>
  <c r="E19" i="6"/>
  <c r="D19" i="6"/>
  <c r="H18" i="6"/>
  <c r="G18" i="6"/>
  <c r="F18" i="6"/>
  <c r="E18" i="6"/>
  <c r="D18" i="6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6" i="6"/>
  <c r="G6" i="6"/>
  <c r="F6" i="6"/>
  <c r="E6" i="6"/>
  <c r="D6" i="6"/>
  <c r="H5" i="6"/>
  <c r="G5" i="6"/>
  <c r="F5" i="6"/>
  <c r="E5" i="6"/>
  <c r="D5" i="6"/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<sst xmlns="http://schemas.openxmlformats.org/spreadsheetml/2006/main" count="96" uniqueCount="25">
  <si>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</si>
  <si>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</si>
  <si>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</si>
  <si>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</si>
  <si>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</si>
  <si>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</si>
  <si>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</si>
  <si>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</si>
  <si>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</si>
  <si>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</si>
  <si>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</si>
  <si>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</si>
  <si>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</si>
  <si>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</si>
  <si>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</si>
  <si>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</si>
  <si>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</si>
  <si>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</si>
  <si>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</si>
  <si>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</si>
  <si>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</si>
  <si>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</si>
  <si>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August 2019</t>
  </si>
  <si>
    <t>MOS Period: Sep 2019</t>
  </si>
  <si>
    <t>MOS Period: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</si>
</sst>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164" fontId="7" fillId="3" borderId="2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9" fontId="7" fillId="2" borderId="3" xfId="4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3" xfId="0" applyFont="1" applyFill="1" applyBorder="1"/>
    <xf numFmtId="164" fontId="7" fillId="2" borderId="1" xfId="0" applyNumberFormat="1" applyFont="1" applyFill="1" applyBorder="1"/>
    <xf numFmtId="164" fontId="7" fillId="2" borderId="4" xfId="0" applyNumberFormat="1" applyFont="1" applyFill="1" applyBorder="1"/>
    <xf numFmtId="9" fontId="7" fillId="2" borderId="5" xfId="4" quotePrefix="1" applyFont="1" applyFill="1" applyBorder="1"/>
    <xf numFmtId="9" fontId="7" fillId="2" borderId="12" xfId="4" quotePrefix="1" applyFont="1" applyFill="1" applyBorder="1"/>
    <xf numFmtId="9" fontId="7" fillId="2" borderId="16" xfId="4" quotePrefix="1" applyFont="1" applyFill="1" applyBorder="1"/>
    <xf numFmtId="9" fontId="7" fillId="2" borderId="6" xfId="4" quotePrefix="1" applyFont="1" applyFill="1" applyBorder="1"/>
    <xf numFmtId="9" fontId="7" fillId="2" borderId="11" xfId="4" quotePrefix="1" applyFont="1" applyFill="1" applyBorder="1"/>
    <xf numFmtId="9" fontId="7" fillId="2" borderId="18" xfId="4" quotePrefix="1" applyFont="1" applyFill="1" applyBorder="1"/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'SEP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estimates'!$D$19:$H$19</c:f>
              <c:numCache>
                <c:formatCode>#,##0</c:formatCode>
                <c:ptCount val="5"/>
                <c:pt idx="0">
                  <c:v>-6491.75</c:v>
                </c:pt>
                <c:pt idx="1">
                  <c:v>-155.11568249999999</c:v>
                </c:pt>
                <c:pt idx="2">
                  <c:v>-3669.5</c:v>
                </c:pt>
                <c:pt idx="3">
                  <c:v>-292.5</c:v>
                </c:pt>
                <c:pt idx="4">
                  <c:v>-451.75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'SEP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estimates'!$D$20:$H$20</c:f>
              <c:numCache>
                <c:formatCode>#,##0</c:formatCode>
                <c:ptCount val="5"/>
                <c:pt idx="0">
                  <c:v>-14450.3</c:v>
                </c:pt>
                <c:pt idx="1">
                  <c:v>-1985.1792194999998</c:v>
                </c:pt>
                <c:pt idx="2">
                  <c:v>-6947.95</c:v>
                </c:pt>
                <c:pt idx="3">
                  <c:v>-5590.0999999999995</c:v>
                </c:pt>
                <c:pt idx="4">
                  <c:v>-2851.25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'SEP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estimates'!$D$21:$H$21</c:f>
              <c:numCache>
                <c:formatCode>#,##0</c:formatCode>
                <c:ptCount val="5"/>
                <c:pt idx="0">
                  <c:v>-23922</c:v>
                </c:pt>
                <c:pt idx="1">
                  <c:v>-14401.95745</c:v>
                </c:pt>
                <c:pt idx="2">
                  <c:v>-11397</c:v>
                </c:pt>
                <c:pt idx="3">
                  <c:v>-17311</c:v>
                </c:pt>
                <c:pt idx="4">
                  <c:v>-6612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'SEP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estimates'!$D$22:$H$22</c:f>
              <c:numCache>
                <c:formatCode>#,##0</c:formatCode>
                <c:ptCount val="5"/>
                <c:pt idx="0">
                  <c:v>-1663.2</c:v>
                </c:pt>
                <c:pt idx="1">
                  <c:v>1720.5745279999994</c:v>
                </c:pt>
                <c:pt idx="2">
                  <c:v>-861.63333333333333</c:v>
                </c:pt>
                <c:pt idx="3">
                  <c:v>-1184.9666666666667</c:v>
                </c:pt>
                <c:pt idx="4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'SEP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estimates'!$D$26:$H$26</c:f>
              <c:numCache>
                <c:formatCode>#,##0</c:formatCode>
                <c:ptCount val="5"/>
                <c:pt idx="0">
                  <c:v>-2209</c:v>
                </c:pt>
                <c:pt idx="1">
                  <c:v>2313.512995</c:v>
                </c:pt>
                <c:pt idx="2">
                  <c:v>-1382.5</c:v>
                </c:pt>
                <c:pt idx="3">
                  <c:v>32.5</c:v>
                </c:pt>
                <c:pt idx="4">
                  <c:v>661.5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'SEP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estimates'!$D$15:$H$15</c:f>
              <c:numCache>
                <c:formatCode>#,##0</c:formatCode>
                <c:ptCount val="5"/>
                <c:pt idx="0">
                  <c:v>25212</c:v>
                </c:pt>
                <c:pt idx="1">
                  <c:v>10121.31249</c:v>
                </c:pt>
                <c:pt idx="2">
                  <c:v>12849</c:v>
                </c:pt>
                <c:pt idx="3">
                  <c:v>196</c:v>
                </c:pt>
                <c:pt idx="4">
                  <c:v>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'SEP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estimates'!$D$16:$H$16</c:f>
              <c:numCache>
                <c:formatCode>#,##0</c:formatCode>
                <c:ptCount val="5"/>
                <c:pt idx="0">
                  <c:v>11821.749999999995</c:v>
                </c:pt>
                <c:pt idx="1">
                  <c:v>5827.8502599999983</c:v>
                </c:pt>
                <c:pt idx="2">
                  <c:v>7020.6499999999942</c:v>
                </c:pt>
                <c:pt idx="3">
                  <c:v>86.049999999999969</c:v>
                </c:pt>
                <c:pt idx="4">
                  <c:v>4396.7999999999975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'SEP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19 MOS estimates'!$D$17:$H$17</c:f>
              <c:numCache>
                <c:formatCode>#,##0</c:formatCode>
                <c:ptCount val="5"/>
                <c:pt idx="0">
                  <c:v>2023</c:v>
                </c:pt>
                <c:pt idx="1">
                  <c:v>3712.6195499999999</c:v>
                </c:pt>
                <c:pt idx="2">
                  <c:v>1410.25</c:v>
                </c:pt>
                <c:pt idx="3">
                  <c:v>55.25</c:v>
                </c:pt>
                <c:pt idx="4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'SEP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'SEP 19 MOS estimates'!$K$5:$K$35</c:f>
              <c:numCache>
                <c:formatCode>#,##0</c:formatCode>
                <c:ptCount val="31"/>
                <c:pt idx="0">
                  <c:v>25212</c:v>
                </c:pt>
                <c:pt idx="1">
                  <c:v>12733</c:v>
                </c:pt>
                <c:pt idx="2">
                  <c:v>10708</c:v>
                </c:pt>
                <c:pt idx="3">
                  <c:v>8328</c:v>
                </c:pt>
                <c:pt idx="4">
                  <c:v>6887</c:v>
                </c:pt>
                <c:pt idx="5">
                  <c:v>4967</c:v>
                </c:pt>
                <c:pt idx="6">
                  <c:v>4138</c:v>
                </c:pt>
                <c:pt idx="7">
                  <c:v>2171</c:v>
                </c:pt>
                <c:pt idx="8">
                  <c:v>1579</c:v>
                </c:pt>
                <c:pt idx="9">
                  <c:v>1137</c:v>
                </c:pt>
                <c:pt idx="10">
                  <c:v>-140</c:v>
                </c:pt>
                <c:pt idx="11">
                  <c:v>-571</c:v>
                </c:pt>
                <c:pt idx="12">
                  <c:v>-991</c:v>
                </c:pt>
                <c:pt idx="13">
                  <c:v>-1647</c:v>
                </c:pt>
                <c:pt idx="14">
                  <c:v>-2022</c:v>
                </c:pt>
                <c:pt idx="15">
                  <c:v>-2396</c:v>
                </c:pt>
                <c:pt idx="16">
                  <c:v>-3076</c:v>
                </c:pt>
                <c:pt idx="17">
                  <c:v>-3437</c:v>
                </c:pt>
                <c:pt idx="18">
                  <c:v>-4017</c:v>
                </c:pt>
                <c:pt idx="19">
                  <c:v>-4205</c:v>
                </c:pt>
                <c:pt idx="20">
                  <c:v>-4645</c:v>
                </c:pt>
                <c:pt idx="21">
                  <c:v>-6023</c:v>
                </c:pt>
                <c:pt idx="22">
                  <c:v>-6648</c:v>
                </c:pt>
                <c:pt idx="23">
                  <c:v>-7119</c:v>
                </c:pt>
                <c:pt idx="24">
                  <c:v>-8200</c:v>
                </c:pt>
                <c:pt idx="25">
                  <c:v>-9484</c:v>
                </c:pt>
                <c:pt idx="26">
                  <c:v>-10659</c:v>
                </c:pt>
                <c:pt idx="27">
                  <c:v>-12544</c:v>
                </c:pt>
                <c:pt idx="28">
                  <c:v>-16010</c:v>
                </c:pt>
                <c:pt idx="29">
                  <c:v>-23922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'SEP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'SEP 19 MOS estimates'!$L$5:$L$35</c:f>
              <c:numCache>
                <c:formatCode>#,##0</c:formatCode>
                <c:ptCount val="31"/>
                <c:pt idx="0">
                  <c:v>10121.31249</c:v>
                </c:pt>
                <c:pt idx="1">
                  <c:v>6155.0001700000003</c:v>
                </c:pt>
                <c:pt idx="2">
                  <c:v>5428.0003699999997</c:v>
                </c:pt>
                <c:pt idx="3">
                  <c:v>5169.99946</c:v>
                </c:pt>
                <c:pt idx="4">
                  <c:v>4783.3520399999998</c:v>
                </c:pt>
                <c:pt idx="5">
                  <c:v>4427.0004399999998</c:v>
                </c:pt>
                <c:pt idx="6">
                  <c:v>4248.5459499999997</c:v>
                </c:pt>
                <c:pt idx="7">
                  <c:v>3749.4927499999999</c:v>
                </c:pt>
                <c:pt idx="8">
                  <c:v>3601.9999499999999</c:v>
                </c:pt>
                <c:pt idx="9">
                  <c:v>3428.1357800000001</c:v>
                </c:pt>
                <c:pt idx="10">
                  <c:v>3246.9997499999999</c:v>
                </c:pt>
                <c:pt idx="11">
                  <c:v>3157.8584000000001</c:v>
                </c:pt>
                <c:pt idx="12">
                  <c:v>2940.9995699999999</c:v>
                </c:pt>
                <c:pt idx="13">
                  <c:v>2768.9995699999999</c:v>
                </c:pt>
                <c:pt idx="14">
                  <c:v>2425.8789700000002</c:v>
                </c:pt>
                <c:pt idx="15">
                  <c:v>2201.1470199999999</c:v>
                </c:pt>
                <c:pt idx="16">
                  <c:v>1770.40551</c:v>
                </c:pt>
                <c:pt idx="17">
                  <c:v>1513.61877</c:v>
                </c:pt>
                <c:pt idx="18">
                  <c:v>873.48828000000003</c:v>
                </c:pt>
                <c:pt idx="19">
                  <c:v>510.80725999999999</c:v>
                </c:pt>
                <c:pt idx="20">
                  <c:v>337.33787000000001</c:v>
                </c:pt>
                <c:pt idx="21">
                  <c:v>116.44728000000001</c:v>
                </c:pt>
                <c:pt idx="22">
                  <c:v>-245.63667000000001</c:v>
                </c:pt>
                <c:pt idx="23">
                  <c:v>-413.23489999999998</c:v>
                </c:pt>
                <c:pt idx="24">
                  <c:v>-584.91137000000003</c:v>
                </c:pt>
                <c:pt idx="25">
                  <c:v>-779.91790000000003</c:v>
                </c:pt>
                <c:pt idx="26">
                  <c:v>-1057.00053</c:v>
                </c:pt>
                <c:pt idx="27">
                  <c:v>-1471.33925</c:v>
                </c:pt>
                <c:pt idx="28">
                  <c:v>-2405.5937399999998</c:v>
                </c:pt>
                <c:pt idx="29">
                  <c:v>-14401.95745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'SEP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'SEP 19 MOS estimates'!$M$5:$M$35</c:f>
              <c:numCache>
                <c:formatCode>#,##0</c:formatCode>
                <c:ptCount val="31"/>
                <c:pt idx="0">
                  <c:v>12849</c:v>
                </c:pt>
                <c:pt idx="1">
                  <c:v>7859</c:v>
                </c:pt>
                <c:pt idx="2">
                  <c:v>5996</c:v>
                </c:pt>
                <c:pt idx="3">
                  <c:v>5052</c:v>
                </c:pt>
                <c:pt idx="4">
                  <c:v>3997</c:v>
                </c:pt>
                <c:pt idx="5">
                  <c:v>2776</c:v>
                </c:pt>
                <c:pt idx="6">
                  <c:v>2054</c:v>
                </c:pt>
                <c:pt idx="7">
                  <c:v>1481</c:v>
                </c:pt>
                <c:pt idx="8">
                  <c:v>1198</c:v>
                </c:pt>
                <c:pt idx="9">
                  <c:v>667</c:v>
                </c:pt>
                <c:pt idx="10">
                  <c:v>347</c:v>
                </c:pt>
                <c:pt idx="11">
                  <c:v>-373</c:v>
                </c:pt>
                <c:pt idx="12">
                  <c:v>-727</c:v>
                </c:pt>
                <c:pt idx="13">
                  <c:v>-1022</c:v>
                </c:pt>
                <c:pt idx="14">
                  <c:v>-1287</c:v>
                </c:pt>
                <c:pt idx="15">
                  <c:v>-1478</c:v>
                </c:pt>
                <c:pt idx="16">
                  <c:v>-1675</c:v>
                </c:pt>
                <c:pt idx="17">
                  <c:v>-2116</c:v>
                </c:pt>
                <c:pt idx="18">
                  <c:v>-2511</c:v>
                </c:pt>
                <c:pt idx="19">
                  <c:v>-3019</c:v>
                </c:pt>
                <c:pt idx="20">
                  <c:v>-3171</c:v>
                </c:pt>
                <c:pt idx="21">
                  <c:v>-3521</c:v>
                </c:pt>
                <c:pt idx="22">
                  <c:v>-3719</c:v>
                </c:pt>
                <c:pt idx="23">
                  <c:v>-4334</c:v>
                </c:pt>
                <c:pt idx="24">
                  <c:v>-4710</c:v>
                </c:pt>
                <c:pt idx="25">
                  <c:v>-5090</c:v>
                </c:pt>
                <c:pt idx="26">
                  <c:v>-6136</c:v>
                </c:pt>
                <c:pt idx="27">
                  <c:v>-6635</c:v>
                </c:pt>
                <c:pt idx="28">
                  <c:v>-7204</c:v>
                </c:pt>
                <c:pt idx="29">
                  <c:v>-11397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'SEP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'SEP 19 MOS estimates'!$N$5:$N$35</c:f>
              <c:numCache>
                <c:formatCode>#,##0</c:formatCode>
                <c:ptCount val="31"/>
                <c:pt idx="0">
                  <c:v>196</c:v>
                </c:pt>
                <c:pt idx="1">
                  <c:v>91</c:v>
                </c:pt>
                <c:pt idx="2">
                  <c:v>80</c:v>
                </c:pt>
                <c:pt idx="3">
                  <c:v>77</c:v>
                </c:pt>
                <c:pt idx="4">
                  <c:v>61</c:v>
                </c:pt>
                <c:pt idx="5">
                  <c:v>60</c:v>
                </c:pt>
                <c:pt idx="6">
                  <c:v>57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47</c:v>
                </c:pt>
                <c:pt idx="11">
                  <c:v>42</c:v>
                </c:pt>
                <c:pt idx="12">
                  <c:v>38</c:v>
                </c:pt>
                <c:pt idx="13">
                  <c:v>36</c:v>
                </c:pt>
                <c:pt idx="14">
                  <c:v>33</c:v>
                </c:pt>
                <c:pt idx="15">
                  <c:v>32</c:v>
                </c:pt>
                <c:pt idx="16">
                  <c:v>28</c:v>
                </c:pt>
                <c:pt idx="17">
                  <c:v>25</c:v>
                </c:pt>
                <c:pt idx="18">
                  <c:v>22</c:v>
                </c:pt>
                <c:pt idx="19">
                  <c:v>14</c:v>
                </c:pt>
                <c:pt idx="20">
                  <c:v>8</c:v>
                </c:pt>
                <c:pt idx="21">
                  <c:v>0</c:v>
                </c:pt>
                <c:pt idx="22">
                  <c:v>-390</c:v>
                </c:pt>
                <c:pt idx="23">
                  <c:v>-643</c:v>
                </c:pt>
                <c:pt idx="24">
                  <c:v>-1635</c:v>
                </c:pt>
                <c:pt idx="25">
                  <c:v>-2311</c:v>
                </c:pt>
                <c:pt idx="26">
                  <c:v>-3297</c:v>
                </c:pt>
                <c:pt idx="27">
                  <c:v>-4973</c:v>
                </c:pt>
                <c:pt idx="28">
                  <c:v>-6095</c:v>
                </c:pt>
                <c:pt idx="29">
                  <c:v>-17311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'SEP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'SEP 19 MOS estimates'!$O$5:$O$35</c:f>
              <c:numCache>
                <c:formatCode>#,##0</c:formatCode>
                <c:ptCount val="31"/>
                <c:pt idx="0">
                  <c:v>5362</c:v>
                </c:pt>
                <c:pt idx="1">
                  <c:v>4836</c:v>
                </c:pt>
                <c:pt idx="2">
                  <c:v>3860</c:v>
                </c:pt>
                <c:pt idx="3">
                  <c:v>3320</c:v>
                </c:pt>
                <c:pt idx="4">
                  <c:v>3045</c:v>
                </c:pt>
                <c:pt idx="5">
                  <c:v>2241</c:v>
                </c:pt>
                <c:pt idx="6">
                  <c:v>2103</c:v>
                </c:pt>
                <c:pt idx="7">
                  <c:v>1885</c:v>
                </c:pt>
                <c:pt idx="8">
                  <c:v>1669</c:v>
                </c:pt>
                <c:pt idx="9">
                  <c:v>1524</c:v>
                </c:pt>
                <c:pt idx="10">
                  <c:v>1305</c:v>
                </c:pt>
                <c:pt idx="11">
                  <c:v>1213</c:v>
                </c:pt>
                <c:pt idx="12">
                  <c:v>1073</c:v>
                </c:pt>
                <c:pt idx="13">
                  <c:v>874</c:v>
                </c:pt>
                <c:pt idx="14">
                  <c:v>735</c:v>
                </c:pt>
                <c:pt idx="15">
                  <c:v>588</c:v>
                </c:pt>
                <c:pt idx="16">
                  <c:v>422</c:v>
                </c:pt>
                <c:pt idx="17">
                  <c:v>161</c:v>
                </c:pt>
                <c:pt idx="18">
                  <c:v>61</c:v>
                </c:pt>
                <c:pt idx="19">
                  <c:v>-121</c:v>
                </c:pt>
                <c:pt idx="20">
                  <c:v>-237</c:v>
                </c:pt>
                <c:pt idx="21">
                  <c:v>-337</c:v>
                </c:pt>
                <c:pt idx="22">
                  <c:v>-490</c:v>
                </c:pt>
                <c:pt idx="23">
                  <c:v>-857</c:v>
                </c:pt>
                <c:pt idx="24">
                  <c:v>-1218</c:v>
                </c:pt>
                <c:pt idx="25">
                  <c:v>-1526</c:v>
                </c:pt>
                <c:pt idx="26">
                  <c:v>-1930</c:v>
                </c:pt>
                <c:pt idx="27">
                  <c:v>-2502</c:v>
                </c:pt>
                <c:pt idx="28">
                  <c:v>-3137</c:v>
                </c:pt>
                <c:pt idx="29">
                  <c:v>-6612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'OCT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estimates'!$D$19:$H$19</c:f>
              <c:numCache>
                <c:formatCode>#,##0</c:formatCode>
                <c:ptCount val="5"/>
                <c:pt idx="0">
                  <c:v>-5052.5</c:v>
                </c:pt>
                <c:pt idx="1">
                  <c:v>-1410.92499</c:v>
                </c:pt>
                <c:pt idx="2">
                  <c:v>-1709</c:v>
                </c:pt>
                <c:pt idx="3">
                  <c:v>15.5</c:v>
                </c:pt>
                <c:pt idx="4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'OCT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estimates'!$D$20:$H$20</c:f>
              <c:numCache>
                <c:formatCode>#,##0</c:formatCode>
                <c:ptCount val="5"/>
                <c:pt idx="0">
                  <c:v>-12361.5</c:v>
                </c:pt>
                <c:pt idx="1">
                  <c:v>-2972.2397649999998</c:v>
                </c:pt>
                <c:pt idx="2">
                  <c:v>-4224.5</c:v>
                </c:pt>
                <c:pt idx="3">
                  <c:v>-1648</c:v>
                </c:pt>
                <c:pt idx="4">
                  <c:v>-2329.5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'OCT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estimates'!$D$21:$H$21</c:f>
              <c:numCache>
                <c:formatCode>#,##0</c:formatCode>
                <c:ptCount val="5"/>
                <c:pt idx="0">
                  <c:v>-27473</c:v>
                </c:pt>
                <c:pt idx="1">
                  <c:v>-10262.878919999999</c:v>
                </c:pt>
                <c:pt idx="2">
                  <c:v>-6180</c:v>
                </c:pt>
                <c:pt idx="3">
                  <c:v>-14708</c:v>
                </c:pt>
                <c:pt idx="4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'OCT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estimates'!$D$22:$H$22</c:f>
              <c:numCache>
                <c:formatCode>#,##0</c:formatCode>
                <c:ptCount val="5"/>
                <c:pt idx="0">
                  <c:v>-744.35483870967744</c:v>
                </c:pt>
                <c:pt idx="1">
                  <c:v>609.53554225806465</c:v>
                </c:pt>
                <c:pt idx="2">
                  <c:v>153.03225806451613</c:v>
                </c:pt>
                <c:pt idx="3">
                  <c:v>-532.38709677419354</c:v>
                </c:pt>
                <c:pt idx="4">
                  <c:v>965.35483870967744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'OCT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estimates'!$D$26:$H$26</c:f>
              <c:numCache>
                <c:formatCode>#,##0</c:formatCode>
                <c:ptCount val="5"/>
                <c:pt idx="0">
                  <c:v>-1339</c:v>
                </c:pt>
                <c:pt idx="1">
                  <c:v>598.00021000000004</c:v>
                </c:pt>
                <c:pt idx="2">
                  <c:v>-112</c:v>
                </c:pt>
                <c:pt idx="3">
                  <c:v>40</c:v>
                </c:pt>
                <c:pt idx="4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'OCT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estimates'!$D$15:$H$15</c:f>
              <c:numCache>
                <c:formatCode>#,##0</c:formatCode>
                <c:ptCount val="5"/>
                <c:pt idx="0">
                  <c:v>23404</c:v>
                </c:pt>
                <c:pt idx="1">
                  <c:v>8422.9362099999998</c:v>
                </c:pt>
                <c:pt idx="2">
                  <c:v>10410</c:v>
                </c:pt>
                <c:pt idx="3">
                  <c:v>564</c:v>
                </c:pt>
                <c:pt idx="4">
                  <c:v>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'OCT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estimates'!$D$16:$H$16</c:f>
              <c:numCache>
                <c:formatCode>#,##0</c:formatCode>
                <c:ptCount val="5"/>
                <c:pt idx="0">
                  <c:v>14398</c:v>
                </c:pt>
                <c:pt idx="1">
                  <c:v>4889.1152249999996</c:v>
                </c:pt>
                <c:pt idx="2">
                  <c:v>5046.5</c:v>
                </c:pt>
                <c:pt idx="3">
                  <c:v>117</c:v>
                </c:pt>
                <c:pt idx="4">
                  <c:v>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'OCT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19 MOS estimates'!$D$17:$H$17</c:f>
              <c:numCache>
                <c:formatCode>#,##0</c:formatCode>
                <c:ptCount val="5"/>
                <c:pt idx="0">
                  <c:v>3552.5</c:v>
                </c:pt>
                <c:pt idx="1">
                  <c:v>2786.3509949999998</c:v>
                </c:pt>
                <c:pt idx="2">
                  <c:v>1647</c:v>
                </c:pt>
                <c:pt idx="3">
                  <c:v>67</c:v>
                </c:pt>
                <c:pt idx="4">
                  <c:v>2490.5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'OCT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'OCT 19 MOS estimates'!$K$5:$K$35</c:f>
              <c:numCache>
                <c:formatCode>#,##0</c:formatCode>
                <c:ptCount val="31"/>
                <c:pt idx="0">
                  <c:v>23404</c:v>
                </c:pt>
                <c:pt idx="1">
                  <c:v>16154</c:v>
                </c:pt>
                <c:pt idx="2">
                  <c:v>12642</c:v>
                </c:pt>
                <c:pt idx="3">
                  <c:v>8643</c:v>
                </c:pt>
                <c:pt idx="4">
                  <c:v>7460</c:v>
                </c:pt>
                <c:pt idx="5">
                  <c:v>6132</c:v>
                </c:pt>
                <c:pt idx="6">
                  <c:v>5533</c:v>
                </c:pt>
                <c:pt idx="7">
                  <c:v>4485</c:v>
                </c:pt>
                <c:pt idx="8">
                  <c:v>2620</c:v>
                </c:pt>
                <c:pt idx="9">
                  <c:v>1928</c:v>
                </c:pt>
                <c:pt idx="10">
                  <c:v>1185</c:v>
                </c:pt>
                <c:pt idx="11">
                  <c:v>918</c:v>
                </c:pt>
                <c:pt idx="12">
                  <c:v>533</c:v>
                </c:pt>
                <c:pt idx="13">
                  <c:v>-102</c:v>
                </c:pt>
                <c:pt idx="14">
                  <c:v>-882</c:v>
                </c:pt>
                <c:pt idx="15">
                  <c:v>-1339</c:v>
                </c:pt>
                <c:pt idx="16">
                  <c:v>-1811</c:v>
                </c:pt>
                <c:pt idx="17">
                  <c:v>-2353</c:v>
                </c:pt>
                <c:pt idx="18">
                  <c:v>-2524</c:v>
                </c:pt>
                <c:pt idx="19">
                  <c:v>-2720</c:v>
                </c:pt>
                <c:pt idx="20">
                  <c:v>-3286</c:v>
                </c:pt>
                <c:pt idx="21">
                  <c:v>-3629</c:v>
                </c:pt>
                <c:pt idx="22">
                  <c:v>-4482</c:v>
                </c:pt>
                <c:pt idx="23">
                  <c:v>-5623</c:v>
                </c:pt>
                <c:pt idx="24">
                  <c:v>-6745</c:v>
                </c:pt>
                <c:pt idx="25">
                  <c:v>-7840</c:v>
                </c:pt>
                <c:pt idx="26">
                  <c:v>-9210</c:v>
                </c:pt>
                <c:pt idx="27">
                  <c:v>-9970</c:v>
                </c:pt>
                <c:pt idx="28">
                  <c:v>-11683</c:v>
                </c:pt>
                <c:pt idx="29">
                  <c:v>-13040</c:v>
                </c:pt>
                <c:pt idx="30">
                  <c:v>-27473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'OCT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'OCT 19 MOS estimates'!$L$5:$L$35</c:f>
              <c:numCache>
                <c:formatCode>#,##0</c:formatCode>
                <c:ptCount val="31"/>
                <c:pt idx="0">
                  <c:v>8422.9362099999998</c:v>
                </c:pt>
                <c:pt idx="1">
                  <c:v>5186.1933600000002</c:v>
                </c:pt>
                <c:pt idx="2">
                  <c:v>4592.0370899999998</c:v>
                </c:pt>
                <c:pt idx="3">
                  <c:v>4042.9998500000002</c:v>
                </c:pt>
                <c:pt idx="4">
                  <c:v>3662.0097500000002</c:v>
                </c:pt>
                <c:pt idx="5">
                  <c:v>3346.9993100000002</c:v>
                </c:pt>
                <c:pt idx="6">
                  <c:v>3046.9996000000001</c:v>
                </c:pt>
                <c:pt idx="7">
                  <c:v>2862.9985099999999</c:v>
                </c:pt>
                <c:pt idx="8">
                  <c:v>2709.7034800000001</c:v>
                </c:pt>
                <c:pt idx="9">
                  <c:v>2512.99944</c:v>
                </c:pt>
                <c:pt idx="10">
                  <c:v>2122.9998099999998</c:v>
                </c:pt>
                <c:pt idx="11">
                  <c:v>2021.0004100000001</c:v>
                </c:pt>
                <c:pt idx="12">
                  <c:v>1600.7809099999999</c:v>
                </c:pt>
                <c:pt idx="13">
                  <c:v>1038.99956</c:v>
                </c:pt>
                <c:pt idx="14">
                  <c:v>778.29524000000004</c:v>
                </c:pt>
                <c:pt idx="15">
                  <c:v>598.00021000000004</c:v>
                </c:pt>
                <c:pt idx="16">
                  <c:v>286.95767000000001</c:v>
                </c:pt>
                <c:pt idx="17">
                  <c:v>-166.17752999999999</c:v>
                </c:pt>
                <c:pt idx="18">
                  <c:v>-337.70726000000002</c:v>
                </c:pt>
                <c:pt idx="19">
                  <c:v>-575.85499000000004</c:v>
                </c:pt>
                <c:pt idx="20">
                  <c:v>-890.82083999999998</c:v>
                </c:pt>
                <c:pt idx="21">
                  <c:v>-1120.8107</c:v>
                </c:pt>
                <c:pt idx="22">
                  <c:v>-1338.28215</c:v>
                </c:pt>
                <c:pt idx="23">
                  <c:v>-1483.56783</c:v>
                </c:pt>
                <c:pt idx="24">
                  <c:v>-1673.99972</c:v>
                </c:pt>
                <c:pt idx="25">
                  <c:v>-1746.00062</c:v>
                </c:pt>
                <c:pt idx="26">
                  <c:v>-2039.73632</c:v>
                </c:pt>
                <c:pt idx="27">
                  <c:v>-2356.9921899999999</c:v>
                </c:pt>
                <c:pt idx="28">
                  <c:v>-2678.2553899999998</c:v>
                </c:pt>
                <c:pt idx="29">
                  <c:v>-3266.2241399999998</c:v>
                </c:pt>
                <c:pt idx="30">
                  <c:v>-10262.878919999999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'OCT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'OCT 19 MOS estimates'!$M$5:$M$35</c:f>
              <c:numCache>
                <c:formatCode>#,##0</c:formatCode>
                <c:ptCount val="31"/>
                <c:pt idx="0">
                  <c:v>10410</c:v>
                </c:pt>
                <c:pt idx="1">
                  <c:v>6044</c:v>
                </c:pt>
                <c:pt idx="2">
                  <c:v>4049</c:v>
                </c:pt>
                <c:pt idx="3">
                  <c:v>3551</c:v>
                </c:pt>
                <c:pt idx="4">
                  <c:v>3071</c:v>
                </c:pt>
                <c:pt idx="5">
                  <c:v>2741</c:v>
                </c:pt>
                <c:pt idx="6">
                  <c:v>2063</c:v>
                </c:pt>
                <c:pt idx="7">
                  <c:v>1750</c:v>
                </c:pt>
                <c:pt idx="8">
                  <c:v>1544</c:v>
                </c:pt>
                <c:pt idx="9">
                  <c:v>1230</c:v>
                </c:pt>
                <c:pt idx="10">
                  <c:v>824</c:v>
                </c:pt>
                <c:pt idx="11">
                  <c:v>606</c:v>
                </c:pt>
                <c:pt idx="12">
                  <c:v>450</c:v>
                </c:pt>
                <c:pt idx="13">
                  <c:v>166</c:v>
                </c:pt>
                <c:pt idx="14">
                  <c:v>-52</c:v>
                </c:pt>
                <c:pt idx="15">
                  <c:v>-112</c:v>
                </c:pt>
                <c:pt idx="16">
                  <c:v>-227</c:v>
                </c:pt>
                <c:pt idx="17">
                  <c:v>-465</c:v>
                </c:pt>
                <c:pt idx="18">
                  <c:v>-626</c:v>
                </c:pt>
                <c:pt idx="19">
                  <c:v>-1021</c:v>
                </c:pt>
                <c:pt idx="20">
                  <c:v>-1259</c:v>
                </c:pt>
                <c:pt idx="21">
                  <c:v>-1368</c:v>
                </c:pt>
                <c:pt idx="22">
                  <c:v>-1610</c:v>
                </c:pt>
                <c:pt idx="23">
                  <c:v>-1808</c:v>
                </c:pt>
                <c:pt idx="24">
                  <c:v>-2112</c:v>
                </c:pt>
                <c:pt idx="25">
                  <c:v>-2378</c:v>
                </c:pt>
                <c:pt idx="26">
                  <c:v>-2752</c:v>
                </c:pt>
                <c:pt idx="27">
                  <c:v>-3336</c:v>
                </c:pt>
                <c:pt idx="28">
                  <c:v>-3887</c:v>
                </c:pt>
                <c:pt idx="29">
                  <c:v>-4562</c:v>
                </c:pt>
                <c:pt idx="30">
                  <c:v>-6180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'OCT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'OCT 19 MOS estimates'!$N$5:$N$35</c:f>
              <c:numCache>
                <c:formatCode>#,##0</c:formatCode>
                <c:ptCount val="31"/>
                <c:pt idx="0">
                  <c:v>564</c:v>
                </c:pt>
                <c:pt idx="1">
                  <c:v>137</c:v>
                </c:pt>
                <c:pt idx="2">
                  <c:v>97</c:v>
                </c:pt>
                <c:pt idx="3">
                  <c:v>85</c:v>
                </c:pt>
                <c:pt idx="4">
                  <c:v>80</c:v>
                </c:pt>
                <c:pt idx="5">
                  <c:v>77</c:v>
                </c:pt>
                <c:pt idx="6">
                  <c:v>73</c:v>
                </c:pt>
                <c:pt idx="7">
                  <c:v>69</c:v>
                </c:pt>
                <c:pt idx="8">
                  <c:v>65</c:v>
                </c:pt>
                <c:pt idx="9">
                  <c:v>65</c:v>
                </c:pt>
                <c:pt idx="10">
                  <c:v>63</c:v>
                </c:pt>
                <c:pt idx="11">
                  <c:v>56</c:v>
                </c:pt>
                <c:pt idx="12">
                  <c:v>52</c:v>
                </c:pt>
                <c:pt idx="13">
                  <c:v>48</c:v>
                </c:pt>
                <c:pt idx="14">
                  <c:v>44</c:v>
                </c:pt>
                <c:pt idx="15">
                  <c:v>40</c:v>
                </c:pt>
                <c:pt idx="16">
                  <c:v>38</c:v>
                </c:pt>
                <c:pt idx="17">
                  <c:v>37</c:v>
                </c:pt>
                <c:pt idx="18">
                  <c:v>32</c:v>
                </c:pt>
                <c:pt idx="19">
                  <c:v>28</c:v>
                </c:pt>
                <c:pt idx="20">
                  <c:v>21</c:v>
                </c:pt>
                <c:pt idx="21">
                  <c:v>20</c:v>
                </c:pt>
                <c:pt idx="22">
                  <c:v>18</c:v>
                </c:pt>
                <c:pt idx="23">
                  <c:v>13</c:v>
                </c:pt>
                <c:pt idx="24">
                  <c:v>7</c:v>
                </c:pt>
                <c:pt idx="25">
                  <c:v>-36</c:v>
                </c:pt>
                <c:pt idx="26">
                  <c:v>-115</c:v>
                </c:pt>
                <c:pt idx="27">
                  <c:v>-178</c:v>
                </c:pt>
                <c:pt idx="28">
                  <c:v>-1070</c:v>
                </c:pt>
                <c:pt idx="29">
                  <c:v>-2226</c:v>
                </c:pt>
                <c:pt idx="30">
                  <c:v>-14708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'OCT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'OCT 19 MOS estimates'!$O$5:$O$35</c:f>
              <c:numCache>
                <c:formatCode>#,##0</c:formatCode>
                <c:ptCount val="31"/>
                <c:pt idx="0">
                  <c:v>8538</c:v>
                </c:pt>
                <c:pt idx="1">
                  <c:v>5258</c:v>
                </c:pt>
                <c:pt idx="2">
                  <c:v>4616</c:v>
                </c:pt>
                <c:pt idx="3">
                  <c:v>4085</c:v>
                </c:pt>
                <c:pt idx="4">
                  <c:v>3599</c:v>
                </c:pt>
                <c:pt idx="5">
                  <c:v>3335</c:v>
                </c:pt>
                <c:pt idx="6">
                  <c:v>3129</c:v>
                </c:pt>
                <c:pt idx="7">
                  <c:v>2569</c:v>
                </c:pt>
                <c:pt idx="8">
                  <c:v>2412</c:v>
                </c:pt>
                <c:pt idx="9">
                  <c:v>2213</c:v>
                </c:pt>
                <c:pt idx="10">
                  <c:v>1929</c:v>
                </c:pt>
                <c:pt idx="11">
                  <c:v>1702</c:v>
                </c:pt>
                <c:pt idx="12">
                  <c:v>1499</c:v>
                </c:pt>
                <c:pt idx="13">
                  <c:v>1368</c:v>
                </c:pt>
                <c:pt idx="14">
                  <c:v>1218</c:v>
                </c:pt>
                <c:pt idx="15">
                  <c:v>1051</c:v>
                </c:pt>
                <c:pt idx="16">
                  <c:v>940</c:v>
                </c:pt>
                <c:pt idx="17">
                  <c:v>818</c:v>
                </c:pt>
                <c:pt idx="18">
                  <c:v>584</c:v>
                </c:pt>
                <c:pt idx="19">
                  <c:v>390</c:v>
                </c:pt>
                <c:pt idx="20">
                  <c:v>230</c:v>
                </c:pt>
                <c:pt idx="21">
                  <c:v>-65</c:v>
                </c:pt>
                <c:pt idx="22">
                  <c:v>-415</c:v>
                </c:pt>
                <c:pt idx="23">
                  <c:v>-609</c:v>
                </c:pt>
                <c:pt idx="24">
                  <c:v>-870</c:v>
                </c:pt>
                <c:pt idx="25">
                  <c:v>-1042</c:v>
                </c:pt>
                <c:pt idx="26">
                  <c:v>-1308</c:v>
                </c:pt>
                <c:pt idx="27">
                  <c:v>-1562</c:v>
                </c:pt>
                <c:pt idx="28">
                  <c:v>-2024</c:v>
                </c:pt>
                <c:pt idx="29">
                  <c:v>-2635</c:v>
                </c:pt>
                <c:pt idx="30">
                  <c:v>-11027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'NOV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estimates'!$D$19:$H$19</c:f>
              <c:numCache>
                <c:formatCode>#,##0</c:formatCode>
                <c:ptCount val="5"/>
                <c:pt idx="0">
                  <c:v>-4602.5</c:v>
                </c:pt>
                <c:pt idx="1">
                  <c:v>-1082.9432624999999</c:v>
                </c:pt>
                <c:pt idx="2">
                  <c:v>-1171</c:v>
                </c:pt>
                <c:pt idx="3">
                  <c:v>5.5</c:v>
                </c:pt>
                <c:pt idx="4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'NOV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estimates'!$D$20:$H$20</c:f>
              <c:numCache>
                <c:formatCode>#,##0</c:formatCode>
                <c:ptCount val="5"/>
                <c:pt idx="0">
                  <c:v>-13114.1</c:v>
                </c:pt>
                <c:pt idx="1">
                  <c:v>-3005.0247825000001</c:v>
                </c:pt>
                <c:pt idx="2">
                  <c:v>-3035</c:v>
                </c:pt>
                <c:pt idx="3">
                  <c:v>-4359.2499999999991</c:v>
                </c:pt>
                <c:pt idx="4">
                  <c:v>-2122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'NOV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estimates'!$D$21:$H$21</c:f>
              <c:numCache>
                <c:formatCode>#,##0</c:formatCode>
                <c:ptCount val="5"/>
                <c:pt idx="0">
                  <c:v>-32304</c:v>
                </c:pt>
                <c:pt idx="1">
                  <c:v>-9823.4071899999999</c:v>
                </c:pt>
                <c:pt idx="2">
                  <c:v>-5446</c:v>
                </c:pt>
                <c:pt idx="3">
                  <c:v>-22311</c:v>
                </c:pt>
                <c:pt idx="4">
                  <c:v>-6363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'NOV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estimates'!$D$22:$H$22</c:f>
              <c:numCache>
                <c:formatCode>#,##0</c:formatCode>
                <c:ptCount val="5"/>
                <c:pt idx="0">
                  <c:v>-1833.0666666666666</c:v>
                </c:pt>
                <c:pt idx="1">
                  <c:v>1196.8608413333329</c:v>
                </c:pt>
                <c:pt idx="2">
                  <c:v>1147.7333333333333</c:v>
                </c:pt>
                <c:pt idx="3">
                  <c:v>-1026.9000000000001</c:v>
                </c:pt>
                <c:pt idx="4">
                  <c:v>1093.7666666666667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'NOV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estimates'!$D$26:$H$26</c:f>
              <c:numCache>
                <c:formatCode>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'NOV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estimates'!$D$15:$H$15</c:f>
              <c:numCache>
                <c:formatCode>#,##0</c:formatCode>
                <c:ptCount val="5"/>
                <c:pt idx="0">
                  <c:v>12206</c:v>
                </c:pt>
                <c:pt idx="1">
                  <c:v>9148.1138300000002</c:v>
                </c:pt>
                <c:pt idx="2">
                  <c:v>21336</c:v>
                </c:pt>
                <c:pt idx="3">
                  <c:v>584</c:v>
                </c:pt>
                <c:pt idx="4">
                  <c:v>10666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'NOV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estimates'!$D$16:$H$16</c:f>
              <c:numCache>
                <c:formatCode>#,##0</c:formatCode>
                <c:ptCount val="5"/>
                <c:pt idx="0">
                  <c:v>9071.8999999999942</c:v>
                </c:pt>
                <c:pt idx="1">
                  <c:v>6746.5003534999978</c:v>
                </c:pt>
                <c:pt idx="2">
                  <c:v>7756.199999999988</c:v>
                </c:pt>
                <c:pt idx="3">
                  <c:v>137.94999999999982</c:v>
                </c:pt>
                <c:pt idx="4">
                  <c:v>4582.0499999999975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'NOV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19 MOS estimates'!$D$17:$H$17</c:f>
              <c:numCache>
                <c:formatCode>#,##0</c:formatCode>
                <c:ptCount val="5"/>
                <c:pt idx="0">
                  <c:v>2787</c:v>
                </c:pt>
                <c:pt idx="1">
                  <c:v>3834.6919075000001</c:v>
                </c:pt>
                <c:pt idx="2">
                  <c:v>1996.75</c:v>
                </c:pt>
                <c:pt idx="3">
                  <c:v>59</c:v>
                </c:pt>
                <c:pt idx="4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'NOV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'NOV 19 MOS estimates'!$K$5:$K$35</c:f>
              <c:numCache>
                <c:formatCode>#,##0</c:formatCode>
                <c:ptCount val="31"/>
                <c:pt idx="0">
                  <c:v>12206</c:v>
                </c:pt>
                <c:pt idx="1">
                  <c:v>10133</c:v>
                </c:pt>
                <c:pt idx="2">
                  <c:v>7775</c:v>
                </c:pt>
                <c:pt idx="3">
                  <c:v>5888</c:v>
                </c:pt>
                <c:pt idx="4">
                  <c:v>4983</c:v>
                </c:pt>
                <c:pt idx="5">
                  <c:v>4281</c:v>
                </c:pt>
                <c:pt idx="6">
                  <c:v>3828</c:v>
                </c:pt>
                <c:pt idx="7">
                  <c:v>2868</c:v>
                </c:pt>
                <c:pt idx="8">
                  <c:v>2544</c:v>
                </c:pt>
                <c:pt idx="9">
                  <c:v>1717</c:v>
                </c:pt>
                <c:pt idx="10">
                  <c:v>1152</c:v>
                </c:pt>
                <c:pt idx="11">
                  <c:v>645</c:v>
                </c:pt>
                <c:pt idx="12">
                  <c:v>175</c:v>
                </c:pt>
                <c:pt idx="13">
                  <c:v>-97</c:v>
                </c:pt>
                <c:pt idx="14">
                  <c:v>-266</c:v>
                </c:pt>
                <c:pt idx="15">
                  <c:v>-860</c:v>
                </c:pt>
                <c:pt idx="16">
                  <c:v>-1138</c:v>
                </c:pt>
                <c:pt idx="17">
                  <c:v>-2194</c:v>
                </c:pt>
                <c:pt idx="18">
                  <c:v>-2495</c:v>
                </c:pt>
                <c:pt idx="19">
                  <c:v>-3009</c:v>
                </c:pt>
                <c:pt idx="20">
                  <c:v>-3675</c:v>
                </c:pt>
                <c:pt idx="21">
                  <c:v>-4130</c:v>
                </c:pt>
                <c:pt idx="22">
                  <c:v>-4760</c:v>
                </c:pt>
                <c:pt idx="23">
                  <c:v>-5410</c:v>
                </c:pt>
                <c:pt idx="24">
                  <c:v>-7035</c:v>
                </c:pt>
                <c:pt idx="25">
                  <c:v>-9153</c:v>
                </c:pt>
                <c:pt idx="26">
                  <c:v>-10531</c:v>
                </c:pt>
                <c:pt idx="27">
                  <c:v>-12574</c:v>
                </c:pt>
                <c:pt idx="28">
                  <c:v>-13556</c:v>
                </c:pt>
                <c:pt idx="29">
                  <c:v>-32304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'NOV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'NOV 19 MOS estimates'!$L$5:$L$35</c:f>
              <c:numCache>
                <c:formatCode>#,##0</c:formatCode>
                <c:ptCount val="31"/>
                <c:pt idx="0">
                  <c:v>9148.1138300000002</c:v>
                </c:pt>
                <c:pt idx="1">
                  <c:v>7147.0006100000001</c:v>
                </c:pt>
                <c:pt idx="2">
                  <c:v>6257.0000399999999</c:v>
                </c:pt>
                <c:pt idx="3">
                  <c:v>4904.0002500000001</c:v>
                </c:pt>
                <c:pt idx="4">
                  <c:v>4613.0002100000002</c:v>
                </c:pt>
                <c:pt idx="5">
                  <c:v>4546.00018</c:v>
                </c:pt>
                <c:pt idx="6">
                  <c:v>4340.6718499999997</c:v>
                </c:pt>
                <c:pt idx="7">
                  <c:v>3925.0001900000002</c:v>
                </c:pt>
                <c:pt idx="8">
                  <c:v>3563.7670600000001</c:v>
                </c:pt>
                <c:pt idx="9">
                  <c:v>3256.8594600000001</c:v>
                </c:pt>
                <c:pt idx="10">
                  <c:v>2885.9997100000001</c:v>
                </c:pt>
                <c:pt idx="11">
                  <c:v>2452.9997600000002</c:v>
                </c:pt>
                <c:pt idx="12">
                  <c:v>1779.0004799999999</c:v>
                </c:pt>
                <c:pt idx="13">
                  <c:v>1499.8005000000001</c:v>
                </c:pt>
                <c:pt idx="14">
                  <c:v>1271.4550899999999</c:v>
                </c:pt>
                <c:pt idx="15">
                  <c:v>918.24959000000001</c:v>
                </c:pt>
                <c:pt idx="16">
                  <c:v>566.00022999999999</c:v>
                </c:pt>
                <c:pt idx="17">
                  <c:v>170.68781000000001</c:v>
                </c:pt>
                <c:pt idx="18">
                  <c:v>-62.140749999999997</c:v>
                </c:pt>
                <c:pt idx="19">
                  <c:v>-389.99986000000001</c:v>
                </c:pt>
                <c:pt idx="20">
                  <c:v>-680.50094000000001</c:v>
                </c:pt>
                <c:pt idx="21">
                  <c:v>-979.60703999999998</c:v>
                </c:pt>
                <c:pt idx="22">
                  <c:v>-1117.38867</c:v>
                </c:pt>
                <c:pt idx="23">
                  <c:v>-1523.5736199999999</c:v>
                </c:pt>
                <c:pt idx="24">
                  <c:v>-1966.68479</c:v>
                </c:pt>
                <c:pt idx="25">
                  <c:v>-2306.4843999999998</c:v>
                </c:pt>
                <c:pt idx="26">
                  <c:v>-2506.9379800000002</c:v>
                </c:pt>
                <c:pt idx="27">
                  <c:v>-2856.5622100000001</c:v>
                </c:pt>
                <c:pt idx="28">
                  <c:v>-3126.4941600000002</c:v>
                </c:pt>
                <c:pt idx="29">
                  <c:v>-9823.4071899999999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'NOV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'NOV 19 MOS estimates'!$M$5:$M$35</c:f>
              <c:numCache>
                <c:formatCode>#,##0</c:formatCode>
                <c:ptCount val="31"/>
                <c:pt idx="0">
                  <c:v>21336</c:v>
                </c:pt>
                <c:pt idx="1">
                  <c:v>9585</c:v>
                </c:pt>
                <c:pt idx="2">
                  <c:v>5521</c:v>
                </c:pt>
                <c:pt idx="3">
                  <c:v>3843</c:v>
                </c:pt>
                <c:pt idx="4">
                  <c:v>3104</c:v>
                </c:pt>
                <c:pt idx="5">
                  <c:v>2353</c:v>
                </c:pt>
                <c:pt idx="6">
                  <c:v>2142</c:v>
                </c:pt>
                <c:pt idx="7">
                  <c:v>2049</c:v>
                </c:pt>
                <c:pt idx="8">
                  <c:v>1840</c:v>
                </c:pt>
                <c:pt idx="9">
                  <c:v>1747</c:v>
                </c:pt>
                <c:pt idx="10">
                  <c:v>1462</c:v>
                </c:pt>
                <c:pt idx="11">
                  <c:v>994</c:v>
                </c:pt>
                <c:pt idx="12">
                  <c:v>584</c:v>
                </c:pt>
                <c:pt idx="13">
                  <c:v>433</c:v>
                </c:pt>
                <c:pt idx="14">
                  <c:v>345</c:v>
                </c:pt>
                <c:pt idx="15">
                  <c:v>155</c:v>
                </c:pt>
                <c:pt idx="16">
                  <c:v>14</c:v>
                </c:pt>
                <c:pt idx="17">
                  <c:v>-91</c:v>
                </c:pt>
                <c:pt idx="18">
                  <c:v>-466</c:v>
                </c:pt>
                <c:pt idx="19">
                  <c:v>-705</c:v>
                </c:pt>
                <c:pt idx="20">
                  <c:v>-904</c:v>
                </c:pt>
                <c:pt idx="21">
                  <c:v>-1060</c:v>
                </c:pt>
                <c:pt idx="22">
                  <c:v>-1208</c:v>
                </c:pt>
                <c:pt idx="23">
                  <c:v>-1450</c:v>
                </c:pt>
                <c:pt idx="24">
                  <c:v>-1687</c:v>
                </c:pt>
                <c:pt idx="25">
                  <c:v>-1884</c:v>
                </c:pt>
                <c:pt idx="26">
                  <c:v>-2132</c:v>
                </c:pt>
                <c:pt idx="27">
                  <c:v>-2881</c:v>
                </c:pt>
                <c:pt idx="28">
                  <c:v>-3161</c:v>
                </c:pt>
                <c:pt idx="29">
                  <c:v>-5446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'NOV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'NOV 19 MOS estimates'!$N$5:$N$35</c:f>
              <c:numCache>
                <c:formatCode>#,##0</c:formatCode>
                <c:ptCount val="31"/>
                <c:pt idx="0">
                  <c:v>584</c:v>
                </c:pt>
                <c:pt idx="1">
                  <c:v>169</c:v>
                </c:pt>
                <c:pt idx="2">
                  <c:v>100</c:v>
                </c:pt>
                <c:pt idx="3">
                  <c:v>90</c:v>
                </c:pt>
                <c:pt idx="4">
                  <c:v>80</c:v>
                </c:pt>
                <c:pt idx="5">
                  <c:v>76</c:v>
                </c:pt>
                <c:pt idx="6">
                  <c:v>66</c:v>
                </c:pt>
                <c:pt idx="7">
                  <c:v>60</c:v>
                </c:pt>
                <c:pt idx="8">
                  <c:v>56</c:v>
                </c:pt>
                <c:pt idx="9">
                  <c:v>51</c:v>
                </c:pt>
                <c:pt idx="10">
                  <c:v>48</c:v>
                </c:pt>
                <c:pt idx="11">
                  <c:v>44</c:v>
                </c:pt>
                <c:pt idx="12">
                  <c:v>41</c:v>
                </c:pt>
                <c:pt idx="13">
                  <c:v>40</c:v>
                </c:pt>
                <c:pt idx="14">
                  <c:v>36</c:v>
                </c:pt>
                <c:pt idx="15">
                  <c:v>33</c:v>
                </c:pt>
                <c:pt idx="16">
                  <c:v>32</c:v>
                </c:pt>
                <c:pt idx="17">
                  <c:v>27</c:v>
                </c:pt>
                <c:pt idx="18">
                  <c:v>23</c:v>
                </c:pt>
                <c:pt idx="19">
                  <c:v>21</c:v>
                </c:pt>
                <c:pt idx="20">
                  <c:v>16</c:v>
                </c:pt>
                <c:pt idx="21">
                  <c:v>10</c:v>
                </c:pt>
                <c:pt idx="22">
                  <c:v>4</c:v>
                </c:pt>
                <c:pt idx="23">
                  <c:v>-85</c:v>
                </c:pt>
                <c:pt idx="24">
                  <c:v>-168</c:v>
                </c:pt>
                <c:pt idx="25">
                  <c:v>-276</c:v>
                </c:pt>
                <c:pt idx="26">
                  <c:v>-1377</c:v>
                </c:pt>
                <c:pt idx="27">
                  <c:v>-2041</c:v>
                </c:pt>
                <c:pt idx="28">
                  <c:v>-6256</c:v>
                </c:pt>
                <c:pt idx="29">
                  <c:v>-22311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'NOV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'NOV 19 MOS estimates'!$O$5:$O$35</c:f>
              <c:numCache>
                <c:formatCode>#,##0</c:formatCode>
                <c:ptCount val="31"/>
                <c:pt idx="0">
                  <c:v>10666</c:v>
                </c:pt>
                <c:pt idx="1">
                  <c:v>5037</c:v>
                </c:pt>
                <c:pt idx="2">
                  <c:v>4026</c:v>
                </c:pt>
                <c:pt idx="3">
                  <c:v>3583</c:v>
                </c:pt>
                <c:pt idx="4">
                  <c:v>3130</c:v>
                </c:pt>
                <c:pt idx="5">
                  <c:v>2810</c:v>
                </c:pt>
                <c:pt idx="6">
                  <c:v>2585</c:v>
                </c:pt>
                <c:pt idx="7">
                  <c:v>2446</c:v>
                </c:pt>
                <c:pt idx="8">
                  <c:v>2194</c:v>
                </c:pt>
                <c:pt idx="9">
                  <c:v>1966</c:v>
                </c:pt>
                <c:pt idx="10">
                  <c:v>1766</c:v>
                </c:pt>
                <c:pt idx="11">
                  <c:v>1464</c:v>
                </c:pt>
                <c:pt idx="12">
                  <c:v>1232</c:v>
                </c:pt>
                <c:pt idx="13">
                  <c:v>1097</c:v>
                </c:pt>
                <c:pt idx="14">
                  <c:v>904</c:v>
                </c:pt>
                <c:pt idx="15">
                  <c:v>746</c:v>
                </c:pt>
                <c:pt idx="16">
                  <c:v>583</c:v>
                </c:pt>
                <c:pt idx="17">
                  <c:v>525</c:v>
                </c:pt>
                <c:pt idx="18">
                  <c:v>364</c:v>
                </c:pt>
                <c:pt idx="19">
                  <c:v>301</c:v>
                </c:pt>
                <c:pt idx="20">
                  <c:v>103</c:v>
                </c:pt>
                <c:pt idx="21">
                  <c:v>-77</c:v>
                </c:pt>
                <c:pt idx="22">
                  <c:v>-309</c:v>
                </c:pt>
                <c:pt idx="23">
                  <c:v>-531</c:v>
                </c:pt>
                <c:pt idx="24">
                  <c:v>-785</c:v>
                </c:pt>
                <c:pt idx="25">
                  <c:v>-1057</c:v>
                </c:pt>
                <c:pt idx="26">
                  <c:v>-1407</c:v>
                </c:pt>
                <c:pt idx="27">
                  <c:v>-1803</c:v>
                </c:pt>
                <c:pt idx="28">
                  <c:v>-2383</c:v>
                </c:pt>
                <c:pt idx="29">
                  <c:v>-6363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 refreshError="1"/>
      <sheetData sheetId="1">
        <row r="3">
          <cell r="Q3">
            <v>25212</v>
          </cell>
        </row>
      </sheetData>
      <sheetData sheetId="2" refreshError="1"/>
      <sheetData sheetId="3">
        <row r="3">
          <cell r="Q3">
            <v>23404</v>
          </cell>
        </row>
      </sheetData>
      <sheetData sheetId="4" refreshError="1"/>
      <sheetData sheetId="5">
        <row r="3">
          <cell r="Q3">
            <v>12206</v>
          </cell>
          <cell r="R3">
            <v>9148.1138300000002</v>
          </cell>
          <cell r="S3">
            <v>21336</v>
          </cell>
          <cell r="T3">
            <v>584</v>
          </cell>
          <cell r="V3">
            <v>10666</v>
          </cell>
        </row>
        <row r="4">
          <cell r="Q4">
            <v>10133</v>
          </cell>
          <cell r="R4">
            <v>7147.0006100000001</v>
          </cell>
          <cell r="S4">
            <v>9585</v>
          </cell>
          <cell r="T4">
            <v>169</v>
          </cell>
          <cell r="V4">
            <v>5037</v>
          </cell>
        </row>
        <row r="5">
          <cell r="Q5">
            <v>7775</v>
          </cell>
          <cell r="R5">
            <v>6257.0000399999999</v>
          </cell>
          <cell r="S5">
            <v>5521</v>
          </cell>
          <cell r="T5">
            <v>100</v>
          </cell>
          <cell r="V5">
            <v>4026</v>
          </cell>
        </row>
        <row r="6">
          <cell r="Q6">
            <v>5888</v>
          </cell>
          <cell r="R6">
            <v>4904.0002500000001</v>
          </cell>
          <cell r="S6">
            <v>3843</v>
          </cell>
          <cell r="T6">
            <v>90</v>
          </cell>
          <cell r="V6">
            <v>3583</v>
          </cell>
        </row>
        <row r="7">
          <cell r="Q7">
            <v>4983</v>
          </cell>
          <cell r="R7">
            <v>4613.0002100000002</v>
          </cell>
          <cell r="S7">
            <v>3104</v>
          </cell>
          <cell r="T7">
            <v>80</v>
          </cell>
          <cell r="V7">
            <v>3130</v>
          </cell>
        </row>
        <row r="8">
          <cell r="Q8">
            <v>4281</v>
          </cell>
          <cell r="R8">
            <v>4546.00018</v>
          </cell>
          <cell r="S8">
            <v>2353</v>
          </cell>
          <cell r="T8">
            <v>76</v>
          </cell>
          <cell r="V8">
            <v>2810</v>
          </cell>
        </row>
        <row r="9">
          <cell r="Q9">
            <v>3828</v>
          </cell>
          <cell r="R9">
            <v>4340.6718499999997</v>
          </cell>
          <cell r="S9">
            <v>2142</v>
          </cell>
          <cell r="T9">
            <v>66</v>
          </cell>
          <cell r="V9">
            <v>2585</v>
          </cell>
        </row>
        <row r="10">
          <cell r="Q10">
            <v>2868</v>
          </cell>
          <cell r="R10">
            <v>3925.0001900000002</v>
          </cell>
          <cell r="S10">
            <v>2049</v>
          </cell>
          <cell r="T10">
            <v>60</v>
          </cell>
          <cell r="V10">
            <v>2446</v>
          </cell>
        </row>
        <row r="11">
          <cell r="Q11">
            <v>2544</v>
          </cell>
          <cell r="R11">
            <v>3563.7670600000001</v>
          </cell>
          <cell r="S11">
            <v>1840</v>
          </cell>
          <cell r="T11">
            <v>56</v>
          </cell>
          <cell r="V11">
            <v>2194</v>
          </cell>
        </row>
        <row r="12">
          <cell r="Q12">
            <v>1717</v>
          </cell>
          <cell r="R12">
            <v>3256.8594600000001</v>
          </cell>
          <cell r="S12">
            <v>1747</v>
          </cell>
          <cell r="T12">
            <v>51</v>
          </cell>
          <cell r="V12">
            <v>1966</v>
          </cell>
        </row>
        <row r="13">
          <cell r="Q13">
            <v>1152</v>
          </cell>
          <cell r="R13">
            <v>2885.9997100000001</v>
          </cell>
          <cell r="S13">
            <v>1462</v>
          </cell>
          <cell r="T13">
            <v>48</v>
          </cell>
          <cell r="V13">
            <v>1766</v>
          </cell>
        </row>
        <row r="14">
          <cell r="Q14">
            <v>645</v>
          </cell>
          <cell r="R14">
            <v>2452.9997600000002</v>
          </cell>
          <cell r="S14">
            <v>994</v>
          </cell>
          <cell r="T14">
            <v>44</v>
          </cell>
          <cell r="V14">
            <v>1464</v>
          </cell>
        </row>
        <row r="15">
          <cell r="Q15">
            <v>175</v>
          </cell>
          <cell r="R15">
            <v>1779.0004799999999</v>
          </cell>
          <cell r="S15">
            <v>584</v>
          </cell>
          <cell r="T15">
            <v>41</v>
          </cell>
          <cell r="V15">
            <v>1232</v>
          </cell>
        </row>
        <row r="16">
          <cell r="Q16">
            <v>-97</v>
          </cell>
          <cell r="R16">
            <v>1499.8005000000001</v>
          </cell>
          <cell r="S16">
            <v>433</v>
          </cell>
          <cell r="T16">
            <v>40</v>
          </cell>
          <cell r="V16">
            <v>1097</v>
          </cell>
        </row>
        <row r="17">
          <cell r="Q17">
            <v>-266</v>
          </cell>
          <cell r="R17">
            <v>1271.4550899999999</v>
          </cell>
          <cell r="S17">
            <v>345</v>
          </cell>
          <cell r="T17">
            <v>36</v>
          </cell>
          <cell r="V17">
            <v>904</v>
          </cell>
        </row>
        <row r="18">
          <cell r="Q18">
            <v>-860</v>
          </cell>
          <cell r="R18">
            <v>918.24959000000001</v>
          </cell>
          <cell r="S18">
            <v>155</v>
          </cell>
          <cell r="T18">
            <v>33</v>
          </cell>
          <cell r="V18">
            <v>746</v>
          </cell>
        </row>
        <row r="19">
          <cell r="Q19">
            <v>-1138</v>
          </cell>
          <cell r="R19">
            <v>566.00022999999999</v>
          </cell>
          <cell r="S19">
            <v>14</v>
          </cell>
          <cell r="T19">
            <v>32</v>
          </cell>
          <cell r="V19">
            <v>583</v>
          </cell>
        </row>
        <row r="20">
          <cell r="Q20">
            <v>-2194</v>
          </cell>
          <cell r="R20">
            <v>170.68781000000001</v>
          </cell>
          <cell r="S20">
            <v>-91</v>
          </cell>
          <cell r="T20">
            <v>27</v>
          </cell>
          <cell r="V20">
            <v>525</v>
          </cell>
        </row>
        <row r="21">
          <cell r="Q21">
            <v>-2495</v>
          </cell>
          <cell r="R21">
            <v>-62.140749999999997</v>
          </cell>
          <cell r="S21">
            <v>-466</v>
          </cell>
          <cell r="T21">
            <v>23</v>
          </cell>
          <cell r="V21">
            <v>364</v>
          </cell>
        </row>
        <row r="22">
          <cell r="Q22">
            <v>-3009</v>
          </cell>
          <cell r="R22">
            <v>-389.99986000000001</v>
          </cell>
          <cell r="S22">
            <v>-705</v>
          </cell>
          <cell r="T22">
            <v>21</v>
          </cell>
          <cell r="V22">
            <v>301</v>
          </cell>
        </row>
        <row r="23">
          <cell r="Q23">
            <v>-3675</v>
          </cell>
          <cell r="R23">
            <v>-680.50094000000001</v>
          </cell>
          <cell r="S23">
            <v>-904</v>
          </cell>
          <cell r="T23">
            <v>16</v>
          </cell>
          <cell r="V23">
            <v>103</v>
          </cell>
        </row>
        <row r="24">
          <cell r="Q24">
            <v>-4130</v>
          </cell>
          <cell r="R24">
            <v>-979.60703999999998</v>
          </cell>
          <cell r="S24">
            <v>-1060</v>
          </cell>
          <cell r="T24">
            <v>10</v>
          </cell>
          <cell r="V24">
            <v>-77</v>
          </cell>
        </row>
        <row r="25">
          <cell r="Q25">
            <v>-4760</v>
          </cell>
          <cell r="R25">
            <v>-1117.38867</v>
          </cell>
          <cell r="S25">
            <v>-1208</v>
          </cell>
          <cell r="T25">
            <v>4</v>
          </cell>
          <cell r="V25">
            <v>-309</v>
          </cell>
        </row>
        <row r="26">
          <cell r="Q26">
            <v>-5410</v>
          </cell>
          <cell r="R26">
            <v>-1523.5736199999999</v>
          </cell>
          <cell r="S26">
            <v>-1450</v>
          </cell>
          <cell r="T26">
            <v>-85</v>
          </cell>
          <cell r="V26">
            <v>-531</v>
          </cell>
        </row>
        <row r="27">
          <cell r="Q27">
            <v>-7035</v>
          </cell>
          <cell r="R27">
            <v>-1966.68479</v>
          </cell>
          <cell r="S27">
            <v>-1687</v>
          </cell>
          <cell r="T27">
            <v>-168</v>
          </cell>
          <cell r="V27">
            <v>-785</v>
          </cell>
        </row>
        <row r="28">
          <cell r="Q28">
            <v>-9153</v>
          </cell>
          <cell r="R28">
            <v>-2306.4843999999998</v>
          </cell>
          <cell r="S28">
            <v>-1884</v>
          </cell>
          <cell r="T28">
            <v>-276</v>
          </cell>
          <cell r="V28">
            <v>-1057</v>
          </cell>
        </row>
        <row r="29">
          <cell r="Q29">
            <v>-10531</v>
          </cell>
          <cell r="R29">
            <v>-2506.9379800000002</v>
          </cell>
          <cell r="S29">
            <v>-2132</v>
          </cell>
          <cell r="T29">
            <v>-1377</v>
          </cell>
          <cell r="V29">
            <v>-1407</v>
          </cell>
        </row>
        <row r="30">
          <cell r="Q30">
            <v>-12574</v>
          </cell>
          <cell r="R30">
            <v>-2856.5622100000001</v>
          </cell>
          <cell r="S30">
            <v>-2881</v>
          </cell>
          <cell r="T30">
            <v>-2041</v>
          </cell>
          <cell r="V30">
            <v>-1803</v>
          </cell>
        </row>
        <row r="31">
          <cell r="Q31">
            <v>-13556</v>
          </cell>
          <cell r="R31">
            <v>-3126.4941600000002</v>
          </cell>
          <cell r="S31">
            <v>-3161</v>
          </cell>
          <cell r="T31">
            <v>-6256</v>
          </cell>
          <cell r="V31">
            <v>-2383</v>
          </cell>
        </row>
        <row r="32">
          <cell r="Q32">
            <v>-32304</v>
          </cell>
          <cell r="R32">
            <v>-9823.4071899999999</v>
          </cell>
          <cell r="S32">
            <v>-5446</v>
          </cell>
          <cell r="T32">
            <v>-22311</v>
          </cell>
          <cell r="V32">
            <v>-6363</v>
          </cell>
        </row>
        <row r="33"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 t="str">
            <v/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tabSelected="1" zoomScale="85" zoomScaleNormal="85" workbookViewId="0">
      <selection activeCell="Y10" sqref="Y10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2" t="s">
        <v>23</v>
      </c>
      <c r="D2" s="62"/>
      <c r="E2" s="62"/>
      <c r="F2" s="62"/>
      <c r="G2" s="62"/>
      <c r="H2" s="62"/>
    </row>
    <row r="3" spans="2:31" ht="29.25" customHeight="1" x14ac:dyDescent="0.25">
      <c r="C3" s="62" t="s">
        <v>21</v>
      </c>
      <c r="D3" s="62"/>
      <c r="E3" s="62"/>
      <c r="F3" s="62"/>
      <c r="G3" s="62"/>
      <c r="H3" s="62"/>
      <c r="I3" s="27"/>
      <c r="J3" s="62" t="s">
        <v>18</v>
      </c>
      <c r="K3" s="62"/>
      <c r="L3" s="62"/>
      <c r="M3" s="62"/>
      <c r="N3" s="62"/>
      <c r="O3" s="62"/>
      <c r="P3" s="27"/>
      <c r="Q3" s="62" t="s">
        <v>20</v>
      </c>
      <c r="R3" s="62"/>
      <c r="S3" s="62"/>
      <c r="T3" s="62"/>
      <c r="U3" s="62"/>
      <c r="V3" s="62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v>25212</v>
      </c>
      <c r="E5" s="39">
        <v>10121.31249</v>
      </c>
      <c r="F5" s="39">
        <v>12849</v>
      </c>
      <c r="G5" s="39">
        <v>196</v>
      </c>
      <c r="H5" s="39">
        <v>5362</v>
      </c>
      <c r="I5" s="1">
        <v>1</v>
      </c>
      <c r="J5" s="42">
        <v>1</v>
      </c>
      <c r="K5" s="34">
        <v>25212</v>
      </c>
      <c r="L5" s="18">
        <v>10121.31249</v>
      </c>
      <c r="M5" s="18">
        <v>12849</v>
      </c>
      <c r="N5" s="18">
        <v>196</v>
      </c>
      <c r="O5" s="33">
        <v>5362</v>
      </c>
      <c r="AC5"/>
      <c r="AD5" s="2"/>
      <c r="AE5" s="6"/>
    </row>
    <row r="6" spans="2:31" ht="13.2" x14ac:dyDescent="0.25">
      <c r="B6" s="41"/>
      <c r="C6" s="40" t="s">
        <v>13</v>
      </c>
      <c r="D6" s="39">
        <v>23922</v>
      </c>
      <c r="E6" s="39">
        <v>14401.95745</v>
      </c>
      <c r="F6" s="39">
        <v>11397</v>
      </c>
      <c r="G6" s="39">
        <v>17311</v>
      </c>
      <c r="H6" s="39">
        <v>6612</v>
      </c>
      <c r="I6" s="1">
        <v>2</v>
      </c>
      <c r="J6" s="43">
        <v>1</v>
      </c>
      <c r="K6" s="34">
        <v>12733</v>
      </c>
      <c r="L6" s="18">
        <v>6155.0001700000003</v>
      </c>
      <c r="M6" s="18">
        <v>7859</v>
      </c>
      <c r="N6" s="18">
        <v>91</v>
      </c>
      <c r="O6" s="35">
        <v>4836</v>
      </c>
      <c r="AC6"/>
      <c r="AD6" s="2"/>
    </row>
    <row r="7" spans="2:31" ht="13.2" x14ac:dyDescent="0.25">
      <c r="I7" s="1">
        <v>3</v>
      </c>
      <c r="J7" s="43">
        <v>1</v>
      </c>
      <c r="K7" s="34">
        <v>10708</v>
      </c>
      <c r="L7" s="18">
        <v>5428.0003699999997</v>
      </c>
      <c r="M7" s="18">
        <v>5996</v>
      </c>
      <c r="N7" s="18">
        <v>80</v>
      </c>
      <c r="O7" s="35">
        <v>3860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8328</v>
      </c>
      <c r="L8" s="18">
        <v>5169.99946</v>
      </c>
      <c r="M8" s="18">
        <v>5052</v>
      </c>
      <c r="N8" s="18">
        <v>77</v>
      </c>
      <c r="O8" s="35">
        <v>3320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6887</v>
      </c>
      <c r="L9" s="18">
        <v>4783.3520399999998</v>
      </c>
      <c r="M9" s="18">
        <v>3997</v>
      </c>
      <c r="N9" s="18">
        <v>61</v>
      </c>
      <c r="O9" s="35">
        <v>3045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4967</v>
      </c>
      <c r="L10" s="18">
        <v>4427.0004399999998</v>
      </c>
      <c r="M10" s="18">
        <v>2776</v>
      </c>
      <c r="N10" s="18">
        <v>60</v>
      </c>
      <c r="O10" s="35">
        <v>2241</v>
      </c>
      <c r="W10" s="5"/>
      <c r="AC10"/>
      <c r="AD10" s="2"/>
    </row>
    <row r="11" spans="2:31" ht="12.75" customHeight="1" x14ac:dyDescent="0.25">
      <c r="C11" s="62" t="s">
        <v>17</v>
      </c>
      <c r="D11" s="62"/>
      <c r="E11" s="62"/>
      <c r="F11" s="62"/>
      <c r="G11" s="62"/>
      <c r="H11" s="62"/>
      <c r="I11" s="1">
        <v>7</v>
      </c>
      <c r="J11" s="43">
        <v>1</v>
      </c>
      <c r="K11" s="34">
        <v>4138</v>
      </c>
      <c r="L11" s="18">
        <v>4248.5459499999997</v>
      </c>
      <c r="M11" s="18">
        <v>2054</v>
      </c>
      <c r="N11" s="18">
        <v>57</v>
      </c>
      <c r="O11" s="35">
        <v>2103</v>
      </c>
      <c r="W11" s="5"/>
      <c r="AC11"/>
      <c r="AD11" s="2"/>
    </row>
    <row r="12" spans="2:31" ht="13.2" x14ac:dyDescent="0.25">
      <c r="C12" s="62"/>
      <c r="D12" s="62"/>
      <c r="E12" s="62"/>
      <c r="F12" s="62"/>
      <c r="G12" s="62"/>
      <c r="H12" s="62"/>
      <c r="I12" s="1">
        <v>8</v>
      </c>
      <c r="J12" s="43">
        <v>1</v>
      </c>
      <c r="K12" s="34">
        <v>2171</v>
      </c>
      <c r="L12" s="18">
        <v>3749.4927499999999</v>
      </c>
      <c r="M12" s="18">
        <v>1481</v>
      </c>
      <c r="N12" s="18">
        <v>56</v>
      </c>
      <c r="O12" s="35">
        <v>1885</v>
      </c>
      <c r="W12" s="5"/>
      <c r="AC12"/>
      <c r="AD12" s="2"/>
    </row>
    <row r="13" spans="2:31" ht="13.2" x14ac:dyDescent="0.25">
      <c r="C13" s="4"/>
      <c r="D13" s="63" t="s">
        <v>10</v>
      </c>
      <c r="E13" s="64"/>
      <c r="F13" s="64"/>
      <c r="G13" s="64"/>
      <c r="H13" s="64"/>
      <c r="I13" s="1">
        <v>9</v>
      </c>
      <c r="J13" s="43">
        <v>1</v>
      </c>
      <c r="K13" s="34">
        <v>1579</v>
      </c>
      <c r="L13" s="18">
        <v>3601.9999499999999</v>
      </c>
      <c r="M13" s="18">
        <v>1198</v>
      </c>
      <c r="N13" s="18">
        <v>53</v>
      </c>
      <c r="O13" s="35">
        <v>1669</v>
      </c>
      <c r="W13" s="5"/>
      <c r="AC13"/>
      <c r="AD13" s="2"/>
    </row>
    <row r="14" spans="2:31" ht="12.75" customHeight="1" x14ac:dyDescent="0.25">
      <c r="C14" s="67"/>
      <c r="D14" s="65" t="s">
        <v>7</v>
      </c>
      <c r="E14" s="65" t="s">
        <v>5</v>
      </c>
      <c r="F14" s="65" t="s">
        <v>6</v>
      </c>
      <c r="G14" s="65" t="s">
        <v>15</v>
      </c>
      <c r="H14" s="66" t="s">
        <v>14</v>
      </c>
      <c r="I14" s="1">
        <v>10</v>
      </c>
      <c r="J14" s="43">
        <v>1</v>
      </c>
      <c r="K14" s="34">
        <v>1137</v>
      </c>
      <c r="L14" s="18">
        <v>3428.1357800000001</v>
      </c>
      <c r="M14" s="18">
        <v>667</v>
      </c>
      <c r="N14" s="18">
        <v>50</v>
      </c>
      <c r="O14" s="35">
        <v>1524</v>
      </c>
      <c r="W14" s="5"/>
      <c r="AC14"/>
      <c r="AD14" s="2"/>
    </row>
    <row r="15" spans="2:31" ht="12.75" customHeight="1" x14ac:dyDescent="0.25">
      <c r="C15" s="68" t="s">
        <v>0</v>
      </c>
      <c r="D15" s="18">
        <v>25212</v>
      </c>
      <c r="E15" s="18">
        <v>10121.31249</v>
      </c>
      <c r="F15" s="18">
        <v>12849</v>
      </c>
      <c r="G15" s="18">
        <v>196</v>
      </c>
      <c r="H15" s="35">
        <v>5362</v>
      </c>
      <c r="I15" s="1">
        <v>11</v>
      </c>
      <c r="J15" s="43">
        <v>1</v>
      </c>
      <c r="K15" s="34">
        <v>-140</v>
      </c>
      <c r="L15" s="18">
        <v>3246.9997499999999</v>
      </c>
      <c r="M15" s="18">
        <v>347</v>
      </c>
      <c r="N15" s="18">
        <v>47</v>
      </c>
      <c r="O15" s="35">
        <v>1305</v>
      </c>
      <c r="W15" s="8"/>
      <c r="AC15"/>
      <c r="AD15" s="2"/>
    </row>
    <row r="16" spans="2:31" ht="13.2" x14ac:dyDescent="0.25">
      <c r="C16" s="69">
        <v>0.95</v>
      </c>
      <c r="D16" s="18">
        <v>11821.749999999995</v>
      </c>
      <c r="E16" s="18">
        <v>5827.8502599999983</v>
      </c>
      <c r="F16" s="18">
        <v>7020.6499999999942</v>
      </c>
      <c r="G16" s="18">
        <v>86.049999999999969</v>
      </c>
      <c r="H16" s="35">
        <v>4396.7999999999975</v>
      </c>
      <c r="I16" s="1">
        <v>12</v>
      </c>
      <c r="J16" s="43">
        <v>1</v>
      </c>
      <c r="K16" s="34">
        <v>-571</v>
      </c>
      <c r="L16" s="18">
        <v>3157.8584000000001</v>
      </c>
      <c r="M16" s="18">
        <v>-373</v>
      </c>
      <c r="N16" s="18">
        <v>42</v>
      </c>
      <c r="O16" s="35">
        <v>1213</v>
      </c>
      <c r="W16" s="8"/>
      <c r="AC16"/>
      <c r="AD16" s="2"/>
    </row>
    <row r="17" spans="2:30" ht="13.2" x14ac:dyDescent="0.25">
      <c r="C17" s="70">
        <v>0.75</v>
      </c>
      <c r="D17" s="18">
        <v>2023</v>
      </c>
      <c r="E17" s="18">
        <v>3712.6195499999999</v>
      </c>
      <c r="F17" s="18">
        <v>1410.25</v>
      </c>
      <c r="G17" s="18">
        <v>55.25</v>
      </c>
      <c r="H17" s="35">
        <v>1831</v>
      </c>
      <c r="I17" s="1">
        <v>13</v>
      </c>
      <c r="J17" s="43">
        <v>1</v>
      </c>
      <c r="K17" s="34">
        <v>-991</v>
      </c>
      <c r="L17" s="18">
        <v>2940.9995699999999</v>
      </c>
      <c r="M17" s="18">
        <v>-727</v>
      </c>
      <c r="N17" s="18">
        <v>38</v>
      </c>
      <c r="O17" s="35">
        <v>1073</v>
      </c>
      <c r="W17" s="5"/>
      <c r="AC17"/>
      <c r="AD17" s="2"/>
    </row>
    <row r="18" spans="2:30" ht="13.2" x14ac:dyDescent="0.25">
      <c r="C18" s="70">
        <v>0.5</v>
      </c>
      <c r="D18" s="18">
        <v>-2209</v>
      </c>
      <c r="E18" s="18">
        <v>2313.512995</v>
      </c>
      <c r="F18" s="18">
        <v>-1382.5</v>
      </c>
      <c r="G18" s="18">
        <v>32.5</v>
      </c>
      <c r="H18" s="35">
        <v>661.5</v>
      </c>
      <c r="I18" s="1">
        <v>14</v>
      </c>
      <c r="J18" s="43">
        <v>1</v>
      </c>
      <c r="K18" s="34">
        <v>-1647</v>
      </c>
      <c r="L18" s="18">
        <v>2768.9995699999999</v>
      </c>
      <c r="M18" s="18">
        <v>-1022</v>
      </c>
      <c r="N18" s="18">
        <v>36</v>
      </c>
      <c r="O18" s="35">
        <v>874</v>
      </c>
      <c r="W18" s="5"/>
      <c r="AC18"/>
      <c r="AD18" s="2"/>
    </row>
    <row r="19" spans="2:30" ht="13.2" x14ac:dyDescent="0.25">
      <c r="C19" s="70">
        <v>0.25</v>
      </c>
      <c r="D19" s="18">
        <v>-6491.75</v>
      </c>
      <c r="E19" s="18">
        <v>-155.11568249999999</v>
      </c>
      <c r="F19" s="18">
        <v>-3669.5</v>
      </c>
      <c r="G19" s="18">
        <v>-292.5</v>
      </c>
      <c r="H19" s="35">
        <v>-451.75</v>
      </c>
      <c r="I19" s="1">
        <v>15</v>
      </c>
      <c r="J19" s="43">
        <v>1</v>
      </c>
      <c r="K19" s="34">
        <v>-2022</v>
      </c>
      <c r="L19" s="18">
        <v>2425.8789700000002</v>
      </c>
      <c r="M19" s="18">
        <v>-1287</v>
      </c>
      <c r="N19" s="18">
        <v>33</v>
      </c>
      <c r="O19" s="35">
        <v>735</v>
      </c>
      <c r="P19" s="4"/>
      <c r="W19" s="5"/>
      <c r="AC19"/>
      <c r="AD19" s="2"/>
    </row>
    <row r="20" spans="2:30" ht="13.2" x14ac:dyDescent="0.25">
      <c r="C20" s="69">
        <v>0.05</v>
      </c>
      <c r="D20" s="18">
        <v>-14450.3</v>
      </c>
      <c r="E20" s="18">
        <v>-1985.1792194999998</v>
      </c>
      <c r="F20" s="18">
        <v>-6947.95</v>
      </c>
      <c r="G20" s="18">
        <v>-5590.0999999999995</v>
      </c>
      <c r="H20" s="35">
        <v>-2851.25</v>
      </c>
      <c r="I20" s="1">
        <v>16</v>
      </c>
      <c r="J20" s="43">
        <v>1</v>
      </c>
      <c r="K20" s="34">
        <v>-2396</v>
      </c>
      <c r="L20" s="18">
        <v>2201.1470199999999</v>
      </c>
      <c r="M20" s="18">
        <v>-1478</v>
      </c>
      <c r="N20" s="18">
        <v>32</v>
      </c>
      <c r="O20" s="35">
        <v>588</v>
      </c>
      <c r="P20" s="4"/>
      <c r="W20" s="5"/>
      <c r="AC20"/>
      <c r="AD20" s="2"/>
    </row>
    <row r="21" spans="2:30" ht="13.2" x14ac:dyDescent="0.25">
      <c r="C21" s="71" t="s">
        <v>3</v>
      </c>
      <c r="D21" s="18">
        <v>-23922</v>
      </c>
      <c r="E21" s="18">
        <v>-14401.95745</v>
      </c>
      <c r="F21" s="18">
        <v>-11397</v>
      </c>
      <c r="G21" s="18">
        <v>-17311</v>
      </c>
      <c r="H21" s="35">
        <v>-6612</v>
      </c>
      <c r="I21" s="1">
        <v>17</v>
      </c>
      <c r="J21" s="43">
        <v>1</v>
      </c>
      <c r="K21" s="34">
        <v>-3076</v>
      </c>
      <c r="L21" s="18">
        <v>1770.40551</v>
      </c>
      <c r="M21" s="18">
        <v>-1675</v>
      </c>
      <c r="N21" s="18">
        <v>28</v>
      </c>
      <c r="O21" s="35">
        <v>422</v>
      </c>
      <c r="P21" s="4"/>
      <c r="W21" s="5"/>
      <c r="AC21"/>
      <c r="AD21" s="2"/>
    </row>
    <row r="22" spans="2:30" ht="13.2" x14ac:dyDescent="0.25">
      <c r="C22" s="72" t="s">
        <v>1</v>
      </c>
      <c r="D22" s="32">
        <v>-1663.2</v>
      </c>
      <c r="E22" s="32">
        <v>1720.5745279999994</v>
      </c>
      <c r="F22" s="32">
        <v>-861.63333333333333</v>
      </c>
      <c r="G22" s="32">
        <v>-1184.9666666666667</v>
      </c>
      <c r="H22" s="33">
        <v>577</v>
      </c>
      <c r="I22" s="1">
        <v>18</v>
      </c>
      <c r="J22" s="43">
        <v>1</v>
      </c>
      <c r="K22" s="34">
        <v>-3437</v>
      </c>
      <c r="L22" s="18">
        <v>1513.61877</v>
      </c>
      <c r="M22" s="18">
        <v>-2116</v>
      </c>
      <c r="N22" s="18">
        <v>25</v>
      </c>
      <c r="O22" s="35">
        <v>161</v>
      </c>
      <c r="P22" s="4"/>
      <c r="W22" s="5"/>
    </row>
    <row r="23" spans="2:30" ht="13.2" x14ac:dyDescent="0.25">
      <c r="C23" s="73" t="s">
        <v>4</v>
      </c>
      <c r="D23" s="23">
        <v>9238.1409026887559</v>
      </c>
      <c r="E23" s="23">
        <v>4063.3995257818974</v>
      </c>
      <c r="F23" s="23">
        <v>4888.5365871974218</v>
      </c>
      <c r="G23" s="23">
        <v>3418.8363566180433</v>
      </c>
      <c r="H23" s="37">
        <v>2422.2302775007538</v>
      </c>
      <c r="I23" s="1">
        <v>19</v>
      </c>
      <c r="J23" s="43">
        <v>1</v>
      </c>
      <c r="K23" s="34">
        <v>-4017</v>
      </c>
      <c r="L23" s="18">
        <v>873.48828000000003</v>
      </c>
      <c r="M23" s="18">
        <v>-2511</v>
      </c>
      <c r="N23" s="18">
        <v>22</v>
      </c>
      <c r="O23" s="35">
        <v>61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74" t="s">
        <v>8</v>
      </c>
      <c r="D24" s="46">
        <v>0.33333333333333331</v>
      </c>
      <c r="E24" s="46">
        <v>0.73333333333333328</v>
      </c>
      <c r="F24" s="46">
        <v>0.36666666666666664</v>
      </c>
      <c r="G24" s="46">
        <v>0.73333333333333328</v>
      </c>
      <c r="H24" s="47">
        <v>0.6333333333333333</v>
      </c>
      <c r="I24" s="1">
        <v>20</v>
      </c>
      <c r="J24" s="43">
        <v>1</v>
      </c>
      <c r="K24" s="34">
        <v>-4205</v>
      </c>
      <c r="L24" s="18">
        <v>510.80725999999999</v>
      </c>
      <c r="M24" s="18">
        <v>-3019</v>
      </c>
      <c r="N24" s="18">
        <v>14</v>
      </c>
      <c r="O24" s="35">
        <v>-121</v>
      </c>
      <c r="P24" s="4"/>
      <c r="Q24" s="62" t="s">
        <v>16</v>
      </c>
      <c r="R24" s="62"/>
      <c r="S24" s="62"/>
      <c r="T24" s="62"/>
      <c r="U24" s="62"/>
      <c r="V24" s="62"/>
      <c r="W24" s="62"/>
      <c r="X24" s="15"/>
      <c r="Y24" s="15"/>
      <c r="Z24" s="15"/>
      <c r="AA24" s="16"/>
    </row>
    <row r="25" spans="2:30" ht="12.75" customHeight="1" x14ac:dyDescent="0.2">
      <c r="C25" s="75" t="s">
        <v>9</v>
      </c>
      <c r="D25" s="48">
        <v>0.66666666666666674</v>
      </c>
      <c r="E25" s="48">
        <v>0.26666666666666672</v>
      </c>
      <c r="F25" s="48">
        <v>0.6333333333333333</v>
      </c>
      <c r="G25" s="48">
        <v>0.26666666666666672</v>
      </c>
      <c r="H25" s="49">
        <v>0.3666666666666667</v>
      </c>
      <c r="I25" s="1">
        <v>21</v>
      </c>
      <c r="J25" s="43">
        <v>1</v>
      </c>
      <c r="K25" s="34">
        <v>-4645</v>
      </c>
      <c r="L25" s="18">
        <v>337.33787000000001</v>
      </c>
      <c r="M25" s="18">
        <v>-3171</v>
      </c>
      <c r="N25" s="18">
        <v>8</v>
      </c>
      <c r="O25" s="35">
        <v>-237</v>
      </c>
      <c r="P25" s="4"/>
      <c r="Q25" s="62"/>
      <c r="R25" s="62"/>
      <c r="S25" s="62"/>
      <c r="T25" s="62"/>
      <c r="U25" s="62"/>
      <c r="V25" s="62"/>
      <c r="W25" s="62"/>
      <c r="X25" s="15"/>
      <c r="Y25" s="15"/>
      <c r="Z25" s="15"/>
      <c r="AA25" s="16"/>
    </row>
    <row r="26" spans="2:30" ht="13.2" x14ac:dyDescent="0.25">
      <c r="C26" s="53" t="s">
        <v>2</v>
      </c>
      <c r="D26" s="54">
        <f>MEDIAN(K5:K35)</f>
        <v>-2209</v>
      </c>
      <c r="E26" s="54">
        <f>MEDIAN(L5:L35)</f>
        <v>2313.512995</v>
      </c>
      <c r="F26" s="54">
        <f>MEDIAN(M5:M35)</f>
        <v>-1382.5</v>
      </c>
      <c r="G26" s="54">
        <f>MEDIAN(N5:N35)</f>
        <v>32.5</v>
      </c>
      <c r="H26" s="54">
        <f>MEDIAN(O5:O35)</f>
        <v>661.5</v>
      </c>
      <c r="I26" s="1">
        <v>22</v>
      </c>
      <c r="J26" s="43">
        <v>1</v>
      </c>
      <c r="K26" s="34">
        <v>-6023</v>
      </c>
      <c r="L26" s="18">
        <v>116.44728000000001</v>
      </c>
      <c r="M26" s="18">
        <v>-3521</v>
      </c>
      <c r="N26" s="18">
        <v>0</v>
      </c>
      <c r="O26" s="35">
        <v>-337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-6648</v>
      </c>
      <c r="L27" s="18">
        <v>-245.63667000000001</v>
      </c>
      <c r="M27" s="18">
        <v>-3719</v>
      </c>
      <c r="N27" s="18">
        <v>-390</v>
      </c>
      <c r="O27" s="35">
        <v>-490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-7119</v>
      </c>
      <c r="L28" s="18">
        <v>-413.23489999999998</v>
      </c>
      <c r="M28" s="18">
        <v>-4334</v>
      </c>
      <c r="N28" s="18">
        <v>-643</v>
      </c>
      <c r="O28" s="35">
        <v>-857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-8200</v>
      </c>
      <c r="L29" s="18">
        <v>-584.91137000000003</v>
      </c>
      <c r="M29" s="18">
        <v>-4710</v>
      </c>
      <c r="N29" s="18">
        <v>-1635</v>
      </c>
      <c r="O29" s="35">
        <v>-1218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-9484</v>
      </c>
      <c r="L30" s="18">
        <v>-779.91790000000003</v>
      </c>
      <c r="M30" s="18">
        <v>-5090</v>
      </c>
      <c r="N30" s="18">
        <v>-2311</v>
      </c>
      <c r="O30" s="35">
        <v>-1526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1">
        <v>1</v>
      </c>
      <c r="K31" s="34">
        <v>-10659</v>
      </c>
      <c r="L31" s="18">
        <v>-1057.00053</v>
      </c>
      <c r="M31" s="18">
        <v>-6136</v>
      </c>
      <c r="N31" s="18">
        <v>-3297</v>
      </c>
      <c r="O31" s="35">
        <v>-1930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1">
        <v>1</v>
      </c>
      <c r="K32" s="34">
        <v>-12544</v>
      </c>
      <c r="L32" s="18">
        <v>-1471.33925</v>
      </c>
      <c r="M32" s="18">
        <v>-6635</v>
      </c>
      <c r="N32" s="18">
        <v>-4973</v>
      </c>
      <c r="O32" s="35">
        <v>-2502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1">
        <v>1</v>
      </c>
      <c r="K33" s="34">
        <v>-16010</v>
      </c>
      <c r="L33" s="18">
        <v>-2405.5937399999998</v>
      </c>
      <c r="M33" s="18">
        <v>-7204</v>
      </c>
      <c r="N33" s="18">
        <v>-6095</v>
      </c>
      <c r="O33" s="35">
        <v>-3137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3.2" x14ac:dyDescent="0.25">
      <c r="B34" s="41"/>
      <c r="C34" s="41"/>
      <c r="I34" s="1">
        <v>30</v>
      </c>
      <c r="J34" s="61">
        <v>1</v>
      </c>
      <c r="K34" s="34">
        <v>-23922</v>
      </c>
      <c r="L34" s="18">
        <v>-14401.95745</v>
      </c>
      <c r="M34" s="18">
        <v>-11397</v>
      </c>
      <c r="N34" s="18">
        <v>-17311</v>
      </c>
      <c r="O34" s="35">
        <v>-6612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topLeftCell="A5" zoomScale="85" zoomScaleNormal="85" workbookViewId="0">
      <selection activeCell="AA23" sqref="AA23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2" t="s">
        <v>24</v>
      </c>
      <c r="D2" s="62"/>
      <c r="E2" s="62"/>
      <c r="F2" s="62"/>
      <c r="G2" s="62"/>
      <c r="H2" s="62"/>
    </row>
    <row r="3" spans="2:31" ht="29.25" customHeight="1" x14ac:dyDescent="0.25">
      <c r="C3" s="62" t="s">
        <v>21</v>
      </c>
      <c r="D3" s="62"/>
      <c r="E3" s="62"/>
      <c r="F3" s="62"/>
      <c r="G3" s="62"/>
      <c r="H3" s="62"/>
      <c r="I3" s="27"/>
      <c r="J3" s="62" t="s">
        <v>18</v>
      </c>
      <c r="K3" s="62"/>
      <c r="L3" s="62"/>
      <c r="M3" s="62"/>
      <c r="N3" s="62"/>
      <c r="O3" s="62"/>
      <c r="P3" s="27"/>
      <c r="Q3" s="62" t="s">
        <v>20</v>
      </c>
      <c r="R3" s="62"/>
      <c r="S3" s="62"/>
      <c r="T3" s="62"/>
      <c r="U3" s="62"/>
      <c r="V3" s="62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v>23404</v>
      </c>
      <c r="E5" s="39">
        <v>8422.9362099999998</v>
      </c>
      <c r="F5" s="39">
        <v>10410</v>
      </c>
      <c r="G5" s="39">
        <v>564</v>
      </c>
      <c r="H5" s="39">
        <v>8538</v>
      </c>
      <c r="I5" s="1">
        <v>1</v>
      </c>
      <c r="J5" s="42">
        <v>1</v>
      </c>
      <c r="K5" s="34">
        <v>23404</v>
      </c>
      <c r="L5" s="32">
        <v>8422.9362099999998</v>
      </c>
      <c r="M5" s="32">
        <v>10410</v>
      </c>
      <c r="N5" s="32">
        <v>564</v>
      </c>
      <c r="O5" s="33">
        <v>8538</v>
      </c>
      <c r="AC5"/>
      <c r="AD5" s="2"/>
      <c r="AE5" s="6"/>
    </row>
    <row r="6" spans="2:31" ht="13.2" x14ac:dyDescent="0.25">
      <c r="B6" s="41"/>
      <c r="C6" s="40" t="s">
        <v>13</v>
      </c>
      <c r="D6" s="39">
        <v>27473</v>
      </c>
      <c r="E6" s="39">
        <v>10262.878919999999</v>
      </c>
      <c r="F6" s="39">
        <v>6180</v>
      </c>
      <c r="G6" s="39">
        <v>14708</v>
      </c>
      <c r="H6" s="39">
        <v>11027</v>
      </c>
      <c r="I6" s="1">
        <v>2</v>
      </c>
      <c r="J6" s="43">
        <v>1</v>
      </c>
      <c r="K6" s="34">
        <v>16154</v>
      </c>
      <c r="L6" s="18">
        <v>5186.1933600000002</v>
      </c>
      <c r="M6" s="18">
        <v>6044</v>
      </c>
      <c r="N6" s="18">
        <v>137</v>
      </c>
      <c r="O6" s="35">
        <v>5258</v>
      </c>
      <c r="AC6"/>
      <c r="AD6" s="2"/>
    </row>
    <row r="7" spans="2:31" ht="13.2" x14ac:dyDescent="0.25">
      <c r="I7" s="1">
        <v>3</v>
      </c>
      <c r="J7" s="43">
        <v>1</v>
      </c>
      <c r="K7" s="34">
        <v>12642</v>
      </c>
      <c r="L7" s="18">
        <v>4592.0370899999998</v>
      </c>
      <c r="M7" s="18">
        <v>4049</v>
      </c>
      <c r="N7" s="18">
        <v>97</v>
      </c>
      <c r="O7" s="35">
        <v>4616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8643</v>
      </c>
      <c r="L8" s="18">
        <v>4042.9998500000002</v>
      </c>
      <c r="M8" s="18">
        <v>3551</v>
      </c>
      <c r="N8" s="18">
        <v>85</v>
      </c>
      <c r="O8" s="35">
        <v>4085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7460</v>
      </c>
      <c r="L9" s="18">
        <v>3662.0097500000002</v>
      </c>
      <c r="M9" s="18">
        <v>3071</v>
      </c>
      <c r="N9" s="18">
        <v>80</v>
      </c>
      <c r="O9" s="35">
        <v>3599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6132</v>
      </c>
      <c r="L10" s="18">
        <v>3346.9993100000002</v>
      </c>
      <c r="M10" s="18">
        <v>2741</v>
      </c>
      <c r="N10" s="18">
        <v>77</v>
      </c>
      <c r="O10" s="35">
        <v>3335</v>
      </c>
      <c r="W10" s="5"/>
      <c r="AC10"/>
      <c r="AD10" s="2"/>
    </row>
    <row r="11" spans="2:31" ht="12.75" customHeight="1" x14ac:dyDescent="0.25">
      <c r="C11" s="62" t="s">
        <v>17</v>
      </c>
      <c r="D11" s="62"/>
      <c r="E11" s="62"/>
      <c r="F11" s="62"/>
      <c r="G11" s="62"/>
      <c r="H11" s="62"/>
      <c r="I11" s="1">
        <v>7</v>
      </c>
      <c r="J11" s="43">
        <v>1</v>
      </c>
      <c r="K11" s="34">
        <v>5533</v>
      </c>
      <c r="L11" s="18">
        <v>3046.9996000000001</v>
      </c>
      <c r="M11" s="18">
        <v>2063</v>
      </c>
      <c r="N11" s="18">
        <v>73</v>
      </c>
      <c r="O11" s="35">
        <v>3129</v>
      </c>
      <c r="W11" s="5"/>
      <c r="AC11"/>
      <c r="AD11" s="2"/>
    </row>
    <row r="12" spans="2:31" ht="12.75" customHeight="1" x14ac:dyDescent="0.25">
      <c r="C12" s="62"/>
      <c r="D12" s="62"/>
      <c r="E12" s="62"/>
      <c r="F12" s="62"/>
      <c r="G12" s="62"/>
      <c r="H12" s="62"/>
      <c r="I12" s="1">
        <v>8</v>
      </c>
      <c r="J12" s="43">
        <v>1</v>
      </c>
      <c r="K12" s="34">
        <v>4485</v>
      </c>
      <c r="L12" s="18">
        <v>2862.9985099999999</v>
      </c>
      <c r="M12" s="18">
        <v>1750</v>
      </c>
      <c r="N12" s="18">
        <v>69</v>
      </c>
      <c r="O12" s="35">
        <v>2569</v>
      </c>
      <c r="W12" s="5"/>
      <c r="AC12"/>
      <c r="AD12" s="2"/>
    </row>
    <row r="13" spans="2:31" ht="13.2" x14ac:dyDescent="0.25">
      <c r="C13" s="4"/>
      <c r="D13" s="63" t="s">
        <v>10</v>
      </c>
      <c r="E13" s="64"/>
      <c r="F13" s="64"/>
      <c r="G13" s="64"/>
      <c r="H13" s="64"/>
      <c r="I13" s="1">
        <v>9</v>
      </c>
      <c r="J13" s="43">
        <v>1</v>
      </c>
      <c r="K13" s="34">
        <v>2620</v>
      </c>
      <c r="L13" s="18">
        <v>2709.7034800000001</v>
      </c>
      <c r="M13" s="18">
        <v>1544</v>
      </c>
      <c r="N13" s="18">
        <v>65</v>
      </c>
      <c r="O13" s="35">
        <v>2412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1928</v>
      </c>
      <c r="L14" s="18">
        <v>2512.99944</v>
      </c>
      <c r="M14" s="18">
        <v>1230</v>
      </c>
      <c r="N14" s="18">
        <v>65</v>
      </c>
      <c r="O14" s="35">
        <v>2213</v>
      </c>
      <c r="W14" s="5"/>
      <c r="AC14"/>
      <c r="AD14" s="2"/>
    </row>
    <row r="15" spans="2:31" ht="12.75" customHeight="1" x14ac:dyDescent="0.25">
      <c r="C15" s="55" t="s">
        <v>0</v>
      </c>
      <c r="D15" s="31">
        <v>23404</v>
      </c>
      <c r="E15" s="32">
        <v>8422.9362099999998</v>
      </c>
      <c r="F15" s="32">
        <v>10410</v>
      </c>
      <c r="G15" s="32">
        <v>564</v>
      </c>
      <c r="H15" s="33">
        <v>8538</v>
      </c>
      <c r="I15" s="1">
        <v>11</v>
      </c>
      <c r="J15" s="43">
        <v>1</v>
      </c>
      <c r="K15" s="34">
        <v>1185</v>
      </c>
      <c r="L15" s="18">
        <v>2122.9998099999998</v>
      </c>
      <c r="M15" s="18">
        <v>824</v>
      </c>
      <c r="N15" s="18">
        <v>63</v>
      </c>
      <c r="O15" s="35">
        <v>1929</v>
      </c>
      <c r="W15" s="8"/>
      <c r="AC15"/>
      <c r="AD15" s="2"/>
    </row>
    <row r="16" spans="2:31" ht="13.2" x14ac:dyDescent="0.25">
      <c r="C16" s="56">
        <v>0.95</v>
      </c>
      <c r="D16" s="34">
        <v>14398</v>
      </c>
      <c r="E16" s="18">
        <v>4889.1152249999996</v>
      </c>
      <c r="F16" s="18">
        <v>5046.5</v>
      </c>
      <c r="G16" s="18">
        <v>117</v>
      </c>
      <c r="H16" s="35">
        <v>4937</v>
      </c>
      <c r="I16" s="1">
        <v>12</v>
      </c>
      <c r="J16" s="43">
        <v>1</v>
      </c>
      <c r="K16" s="34">
        <v>918</v>
      </c>
      <c r="L16" s="18">
        <v>2021.0004100000001</v>
      </c>
      <c r="M16" s="18">
        <v>606</v>
      </c>
      <c r="N16" s="18">
        <v>56</v>
      </c>
      <c r="O16" s="35">
        <v>1702</v>
      </c>
      <c r="W16" s="8"/>
      <c r="AC16"/>
      <c r="AD16" s="2"/>
    </row>
    <row r="17" spans="2:30" ht="13.2" x14ac:dyDescent="0.25">
      <c r="C17" s="57">
        <v>0.75</v>
      </c>
      <c r="D17" s="34">
        <v>3552.5</v>
      </c>
      <c r="E17" s="18">
        <v>2786.3509949999998</v>
      </c>
      <c r="F17" s="18">
        <v>1647</v>
      </c>
      <c r="G17" s="18">
        <v>67</v>
      </c>
      <c r="H17" s="35">
        <v>2490.5</v>
      </c>
      <c r="I17" s="1">
        <v>13</v>
      </c>
      <c r="J17" s="43">
        <v>1</v>
      </c>
      <c r="K17" s="34">
        <v>533</v>
      </c>
      <c r="L17" s="18">
        <v>1600.7809099999999</v>
      </c>
      <c r="M17" s="18">
        <v>450</v>
      </c>
      <c r="N17" s="18">
        <v>52</v>
      </c>
      <c r="O17" s="35">
        <v>1499</v>
      </c>
      <c r="W17" s="5"/>
      <c r="AC17"/>
      <c r="AD17" s="2"/>
    </row>
    <row r="18" spans="2:30" ht="13.2" x14ac:dyDescent="0.25">
      <c r="C18" s="57">
        <v>0.5</v>
      </c>
      <c r="D18" s="34">
        <v>-1339</v>
      </c>
      <c r="E18" s="18">
        <v>598.00021000000004</v>
      </c>
      <c r="F18" s="18">
        <v>-112</v>
      </c>
      <c r="G18" s="18">
        <v>40</v>
      </c>
      <c r="H18" s="35">
        <v>1051</v>
      </c>
      <c r="I18" s="1">
        <v>14</v>
      </c>
      <c r="J18" s="43">
        <v>1</v>
      </c>
      <c r="K18" s="34">
        <v>-102</v>
      </c>
      <c r="L18" s="18">
        <v>1038.99956</v>
      </c>
      <c r="M18" s="18">
        <v>166</v>
      </c>
      <c r="N18" s="18">
        <v>48</v>
      </c>
      <c r="O18" s="35">
        <v>1368</v>
      </c>
      <c r="W18" s="5"/>
      <c r="AC18"/>
      <c r="AD18" s="2"/>
    </row>
    <row r="19" spans="2:30" ht="13.2" x14ac:dyDescent="0.25">
      <c r="C19" s="57">
        <v>0.25</v>
      </c>
      <c r="D19" s="34">
        <v>-5052.5</v>
      </c>
      <c r="E19" s="18">
        <v>-1410.92499</v>
      </c>
      <c r="F19" s="18">
        <v>-1709</v>
      </c>
      <c r="G19" s="18">
        <v>15.5</v>
      </c>
      <c r="H19" s="35">
        <v>-512</v>
      </c>
      <c r="I19" s="1">
        <v>15</v>
      </c>
      <c r="J19" s="43">
        <v>1</v>
      </c>
      <c r="K19" s="34">
        <v>-882</v>
      </c>
      <c r="L19" s="18">
        <v>778.29524000000004</v>
      </c>
      <c r="M19" s="18">
        <v>-52</v>
      </c>
      <c r="N19" s="18">
        <v>44</v>
      </c>
      <c r="O19" s="35">
        <v>1218</v>
      </c>
      <c r="P19" s="4"/>
      <c r="W19" s="5"/>
      <c r="AC19"/>
      <c r="AD19" s="2"/>
    </row>
    <row r="20" spans="2:30" ht="13.2" x14ac:dyDescent="0.25">
      <c r="C20" s="56">
        <v>0.05</v>
      </c>
      <c r="D20" s="34">
        <v>-12361.5</v>
      </c>
      <c r="E20" s="18">
        <v>-2972.2397649999998</v>
      </c>
      <c r="F20" s="18">
        <v>-4224.5</v>
      </c>
      <c r="G20" s="18">
        <v>-1648</v>
      </c>
      <c r="H20" s="35">
        <v>-2329.5</v>
      </c>
      <c r="I20" s="1">
        <v>16</v>
      </c>
      <c r="J20" s="43">
        <v>1</v>
      </c>
      <c r="K20" s="34">
        <v>-1339</v>
      </c>
      <c r="L20" s="18">
        <v>598.00021000000004</v>
      </c>
      <c r="M20" s="18">
        <v>-112</v>
      </c>
      <c r="N20" s="18">
        <v>40</v>
      </c>
      <c r="O20" s="35">
        <v>1051</v>
      </c>
      <c r="P20" s="4"/>
      <c r="W20" s="5"/>
      <c r="AC20"/>
      <c r="AD20" s="2"/>
    </row>
    <row r="21" spans="2:30" ht="13.2" x14ac:dyDescent="0.25">
      <c r="C21" s="58" t="s">
        <v>3</v>
      </c>
      <c r="D21" s="36">
        <v>-27473</v>
      </c>
      <c r="E21" s="23">
        <v>-10262.878919999999</v>
      </c>
      <c r="F21" s="23">
        <v>-6180</v>
      </c>
      <c r="G21" s="23">
        <v>-14708</v>
      </c>
      <c r="H21" s="37">
        <v>-11027</v>
      </c>
      <c r="I21" s="1">
        <v>17</v>
      </c>
      <c r="J21" s="43">
        <v>1</v>
      </c>
      <c r="K21" s="34">
        <v>-1811</v>
      </c>
      <c r="L21" s="18">
        <v>286.95767000000001</v>
      </c>
      <c r="M21" s="18">
        <v>-227</v>
      </c>
      <c r="N21" s="18">
        <v>38</v>
      </c>
      <c r="O21" s="35">
        <v>940</v>
      </c>
      <c r="P21" s="4"/>
      <c r="W21" s="5"/>
      <c r="AC21"/>
      <c r="AD21" s="2"/>
    </row>
    <row r="22" spans="2:30" ht="13.2" x14ac:dyDescent="0.25">
      <c r="C22" s="59" t="s">
        <v>1</v>
      </c>
      <c r="D22" s="31">
        <v>-744.35483870967744</v>
      </c>
      <c r="E22" s="32">
        <v>609.53554225806465</v>
      </c>
      <c r="F22" s="32">
        <v>153.03225806451613</v>
      </c>
      <c r="G22" s="32">
        <v>-532.38709677419354</v>
      </c>
      <c r="H22" s="33">
        <v>965.35483870967744</v>
      </c>
      <c r="I22" s="1">
        <v>18</v>
      </c>
      <c r="J22" s="43">
        <v>1</v>
      </c>
      <c r="K22" s="34">
        <v>-2353</v>
      </c>
      <c r="L22" s="18">
        <v>-166.17752999999999</v>
      </c>
      <c r="M22" s="18">
        <v>-465</v>
      </c>
      <c r="N22" s="18">
        <v>37</v>
      </c>
      <c r="O22" s="35">
        <v>818</v>
      </c>
      <c r="P22" s="4"/>
      <c r="W22" s="5"/>
      <c r="AC22"/>
      <c r="AD22" s="2"/>
    </row>
    <row r="23" spans="2:30" ht="13.2" x14ac:dyDescent="0.25">
      <c r="C23" s="24" t="s">
        <v>4</v>
      </c>
      <c r="D23" s="36">
        <v>9374.5495982416396</v>
      </c>
      <c r="E23" s="23">
        <v>3356.7737633536826</v>
      </c>
      <c r="F23" s="23">
        <v>3248.4733694857441</v>
      </c>
      <c r="G23" s="23">
        <v>2671.3975702793891</v>
      </c>
      <c r="H23" s="37">
        <v>3242.5732019327602</v>
      </c>
      <c r="I23" s="1">
        <v>19</v>
      </c>
      <c r="J23" s="43">
        <v>1</v>
      </c>
      <c r="K23" s="34">
        <v>-2524</v>
      </c>
      <c r="L23" s="18">
        <v>-337.70726000000002</v>
      </c>
      <c r="M23" s="18">
        <v>-626</v>
      </c>
      <c r="N23" s="18">
        <v>32</v>
      </c>
      <c r="O23" s="35">
        <v>584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5">
      <c r="C24" s="25" t="s">
        <v>8</v>
      </c>
      <c r="D24" s="76">
        <v>0.41935483870967744</v>
      </c>
      <c r="E24" s="77">
        <v>0.54838709677419351</v>
      </c>
      <c r="F24" s="77">
        <v>0.45161290322580644</v>
      </c>
      <c r="G24" s="77">
        <v>0.80645161290322576</v>
      </c>
      <c r="H24" s="78">
        <v>0.67741935483870963</v>
      </c>
      <c r="I24" s="1">
        <v>20</v>
      </c>
      <c r="J24" s="43">
        <v>1</v>
      </c>
      <c r="K24" s="34">
        <v>-2720</v>
      </c>
      <c r="L24" s="18">
        <v>-575.85499000000004</v>
      </c>
      <c r="M24" s="18">
        <v>-1021</v>
      </c>
      <c r="N24" s="18">
        <v>28</v>
      </c>
      <c r="O24" s="35">
        <v>390</v>
      </c>
      <c r="P24" s="4"/>
      <c r="Q24" s="62" t="s">
        <v>19</v>
      </c>
      <c r="R24" s="62"/>
      <c r="S24" s="62"/>
      <c r="T24" s="62"/>
      <c r="U24" s="62"/>
      <c r="V24" s="62"/>
      <c r="W24" s="62"/>
      <c r="X24" s="15"/>
      <c r="Y24" s="15"/>
      <c r="Z24" s="15"/>
      <c r="AA24" s="16"/>
      <c r="AC24"/>
      <c r="AD24" s="2"/>
    </row>
    <row r="25" spans="2:30" ht="12.75" customHeight="1" x14ac:dyDescent="0.25">
      <c r="C25" s="26" t="s">
        <v>9</v>
      </c>
      <c r="D25" s="79">
        <v>0.58064516129032251</v>
      </c>
      <c r="E25" s="80">
        <v>0.45161290322580649</v>
      </c>
      <c r="F25" s="80">
        <v>0.54838709677419351</v>
      </c>
      <c r="G25" s="80">
        <v>0.19354838709677424</v>
      </c>
      <c r="H25" s="81">
        <v>0.32258064516129037</v>
      </c>
      <c r="I25" s="1">
        <v>21</v>
      </c>
      <c r="J25" s="43">
        <v>1</v>
      </c>
      <c r="K25" s="34">
        <v>-3286</v>
      </c>
      <c r="L25" s="18">
        <v>-890.82083999999998</v>
      </c>
      <c r="M25" s="18">
        <v>-1259</v>
      </c>
      <c r="N25" s="18">
        <v>21</v>
      </c>
      <c r="O25" s="35">
        <v>230</v>
      </c>
      <c r="P25" s="4"/>
      <c r="Q25" s="62"/>
      <c r="R25" s="62"/>
      <c r="S25" s="62"/>
      <c r="T25" s="62"/>
      <c r="U25" s="62"/>
      <c r="V25" s="62"/>
      <c r="W25" s="62"/>
      <c r="X25" s="15"/>
      <c r="Y25" s="15"/>
      <c r="Z25" s="15"/>
      <c r="AA25" s="16"/>
      <c r="AC25"/>
      <c r="AD25" s="2"/>
    </row>
    <row r="26" spans="2:30" ht="13.2" x14ac:dyDescent="0.25">
      <c r="C26" s="53" t="s">
        <v>2</v>
      </c>
      <c r="D26" s="54">
        <f>MEDIAN(K5:K35)</f>
        <v>-1339</v>
      </c>
      <c r="E26" s="54">
        <f>MEDIAN(L5:L35)</f>
        <v>598.00021000000004</v>
      </c>
      <c r="F26" s="54">
        <f>MEDIAN(M5:M35)</f>
        <v>-112</v>
      </c>
      <c r="G26" s="54">
        <f>MEDIAN(N5:N35)</f>
        <v>40</v>
      </c>
      <c r="H26" s="54">
        <f>MEDIAN(O5:O35)</f>
        <v>1051</v>
      </c>
      <c r="I26" s="1">
        <v>22</v>
      </c>
      <c r="J26" s="43">
        <v>1</v>
      </c>
      <c r="K26" s="34">
        <v>-3629</v>
      </c>
      <c r="L26" s="18">
        <v>-1120.8107</v>
      </c>
      <c r="M26" s="18">
        <v>-1368</v>
      </c>
      <c r="N26" s="18">
        <v>20</v>
      </c>
      <c r="O26" s="35">
        <v>-65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3.2" x14ac:dyDescent="0.25">
      <c r="I27" s="1">
        <v>23</v>
      </c>
      <c r="J27" s="43">
        <v>1</v>
      </c>
      <c r="K27" s="34">
        <v>-4482</v>
      </c>
      <c r="L27" s="18">
        <v>-1338.28215</v>
      </c>
      <c r="M27" s="18">
        <v>-1610</v>
      </c>
      <c r="N27" s="18">
        <v>18</v>
      </c>
      <c r="O27" s="35">
        <v>-415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-5623</v>
      </c>
      <c r="L28" s="18">
        <v>-1483.56783</v>
      </c>
      <c r="M28" s="18">
        <v>-1808</v>
      </c>
      <c r="N28" s="18">
        <v>13</v>
      </c>
      <c r="O28" s="35">
        <v>-609</v>
      </c>
      <c r="P28" s="4"/>
      <c r="X28" s="15"/>
      <c r="Y28" s="15"/>
      <c r="Z28" s="15"/>
      <c r="AA28" s="16"/>
      <c r="AC28"/>
      <c r="AD28" s="2"/>
    </row>
    <row r="29" spans="2:30" ht="13.2" x14ac:dyDescent="0.25">
      <c r="B29" s="41"/>
      <c r="C29" s="41"/>
      <c r="I29" s="1">
        <v>25</v>
      </c>
      <c r="J29" s="43">
        <v>1</v>
      </c>
      <c r="K29" s="34">
        <v>-6745</v>
      </c>
      <c r="L29" s="18">
        <v>-1673.99972</v>
      </c>
      <c r="M29" s="18">
        <v>-2112</v>
      </c>
      <c r="N29" s="18">
        <v>7</v>
      </c>
      <c r="O29" s="35">
        <v>-870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3.2" x14ac:dyDescent="0.25">
      <c r="B30" s="41"/>
      <c r="C30" s="41"/>
      <c r="I30" s="1">
        <v>26</v>
      </c>
      <c r="J30" s="43">
        <v>1</v>
      </c>
      <c r="K30" s="34">
        <v>-7840</v>
      </c>
      <c r="L30" s="18">
        <v>-1746.00062</v>
      </c>
      <c r="M30" s="18">
        <v>-2378</v>
      </c>
      <c r="N30" s="18">
        <v>-36</v>
      </c>
      <c r="O30" s="35">
        <v>-1042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3.2" x14ac:dyDescent="0.25">
      <c r="B31" s="41"/>
      <c r="C31" s="41"/>
      <c r="I31" s="1">
        <v>27</v>
      </c>
      <c r="J31" s="43">
        <v>1</v>
      </c>
      <c r="K31" s="34">
        <v>-9210</v>
      </c>
      <c r="L31" s="18">
        <v>-2039.73632</v>
      </c>
      <c r="M31" s="18">
        <v>-2752</v>
      </c>
      <c r="N31" s="18">
        <v>-115</v>
      </c>
      <c r="O31" s="35">
        <v>-1308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3.2" x14ac:dyDescent="0.25">
      <c r="B32" s="41"/>
      <c r="C32" s="41"/>
      <c r="I32" s="1">
        <v>28</v>
      </c>
      <c r="J32" s="43">
        <v>1</v>
      </c>
      <c r="K32" s="34">
        <v>-9970</v>
      </c>
      <c r="L32" s="18">
        <v>-2356.9921899999999</v>
      </c>
      <c r="M32" s="18">
        <v>-3336</v>
      </c>
      <c r="N32" s="18">
        <v>-178</v>
      </c>
      <c r="O32" s="35">
        <v>-1562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3.2" x14ac:dyDescent="0.25">
      <c r="B33" s="41"/>
      <c r="C33" s="41"/>
      <c r="I33" s="1">
        <v>29</v>
      </c>
      <c r="J33" s="43">
        <v>1</v>
      </c>
      <c r="K33" s="34">
        <v>-11683</v>
      </c>
      <c r="L33" s="18">
        <v>-2678.2553899999998</v>
      </c>
      <c r="M33" s="18">
        <v>-3887</v>
      </c>
      <c r="N33" s="18">
        <v>-1070</v>
      </c>
      <c r="O33" s="35">
        <v>-2024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3.2" x14ac:dyDescent="0.25">
      <c r="B34" s="41"/>
      <c r="C34" s="41"/>
      <c r="I34" s="1">
        <v>30</v>
      </c>
      <c r="J34" s="43">
        <v>1</v>
      </c>
      <c r="K34" s="34">
        <v>-13040</v>
      </c>
      <c r="L34" s="18">
        <v>-3266.2241399999998</v>
      </c>
      <c r="M34" s="18">
        <v>-4562</v>
      </c>
      <c r="N34" s="18">
        <v>-2226</v>
      </c>
      <c r="O34" s="35">
        <v>-2635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I35" s="1">
        <v>31</v>
      </c>
      <c r="J35" s="44">
        <v>1</v>
      </c>
      <c r="K35" s="36">
        <v>-27473</v>
      </c>
      <c r="L35" s="23">
        <v>-10262.878919999999</v>
      </c>
      <c r="M35" s="23">
        <v>-6180</v>
      </c>
      <c r="N35" s="23">
        <v>-14708</v>
      </c>
      <c r="O35" s="37">
        <v>-11027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zoomScale="85" zoomScaleNormal="85" workbookViewId="0">
      <selection activeCell="K5" sqref="K5:O35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2" t="s">
        <v>22</v>
      </c>
      <c r="D2" s="62"/>
      <c r="E2" s="62"/>
      <c r="F2" s="62"/>
      <c r="G2" s="62"/>
      <c r="H2" s="62"/>
    </row>
    <row r="3" spans="2:31" ht="29.25" customHeight="1" x14ac:dyDescent="0.25">
      <c r="C3" s="62" t="s">
        <v>21</v>
      </c>
      <c r="D3" s="62"/>
      <c r="E3" s="62"/>
      <c r="F3" s="62"/>
      <c r="G3" s="62"/>
      <c r="H3" s="62"/>
      <c r="I3" s="27"/>
      <c r="J3" s="62" t="s">
        <v>18</v>
      </c>
      <c r="K3" s="62"/>
      <c r="L3" s="62"/>
      <c r="M3" s="62"/>
      <c r="N3" s="62"/>
      <c r="O3" s="62"/>
      <c r="P3" s="27"/>
      <c r="Q3" s="62" t="s">
        <v>20</v>
      </c>
      <c r="R3" s="62"/>
      <c r="S3" s="62"/>
      <c r="T3" s="62"/>
      <c r="U3" s="62"/>
      <c r="V3" s="62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MAX([1]Period_3!Q3:Q33)</f>
        <v>12206</v>
      </c>
      <c r="E5" s="39">
        <f>MAX([1]Period_3!R3:R33)</f>
        <v>9148.1138300000002</v>
      </c>
      <c r="F5" s="39">
        <f>MAX([1]Period_3!S3:S33)</f>
        <v>21336</v>
      </c>
      <c r="G5" s="39">
        <f>MAX([1]Period_3!T3:T33)</f>
        <v>584</v>
      </c>
      <c r="H5" s="39">
        <f>MAX([1]Period_3!V3:V33)</f>
        <v>10666</v>
      </c>
      <c r="I5" s="1">
        <v>1</v>
      </c>
      <c r="J5" s="42">
        <v>1</v>
      </c>
      <c r="K5" s="31">
        <f>IF([1]Period_3!Q3="", NA(), [1]Period_3!Q3)</f>
        <v>12206</v>
      </c>
      <c r="L5" s="32">
        <f>IF([1]Period_3!R3="", NA(), [1]Period_3!R3)</f>
        <v>9148.1138300000002</v>
      </c>
      <c r="M5" s="32">
        <f>IF([1]Period_3!S3="", NA(), [1]Period_3!S3)</f>
        <v>21336</v>
      </c>
      <c r="N5" s="32">
        <f>IF([1]Period_3!T3="", NA(), [1]Period_3!T3)</f>
        <v>584</v>
      </c>
      <c r="O5" s="33">
        <f>IF([1]Period_3!V3="", NA(), [1]Period_3!V3)</f>
        <v>10666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-MIN([1]Period_3!Q3:Q33)</f>
        <v>32304</v>
      </c>
      <c r="E6" s="39">
        <f>-MIN([1]Period_3!R3:R33)</f>
        <v>9823.4071899999999</v>
      </c>
      <c r="F6" s="39">
        <f>-MIN([1]Period_3!S3:S33)</f>
        <v>5446</v>
      </c>
      <c r="G6" s="39">
        <f>-MIN([1]Period_3!T3:T33)</f>
        <v>22311</v>
      </c>
      <c r="H6" s="39">
        <f>-MIN([1]Period_3!V3:V33)</f>
        <v>6363</v>
      </c>
      <c r="I6" s="1">
        <v>2</v>
      </c>
      <c r="J6" s="43">
        <v>1</v>
      </c>
      <c r="K6" s="34">
        <f>IF([1]Period_3!Q4="", NA(), [1]Period_3!Q4)</f>
        <v>10133</v>
      </c>
      <c r="L6" s="18">
        <f>IF([1]Period_3!R4="", NA(), [1]Period_3!R4)</f>
        <v>7147.0006100000001</v>
      </c>
      <c r="M6" s="18">
        <f>IF([1]Period_3!S4="", NA(), [1]Period_3!S4)</f>
        <v>9585</v>
      </c>
      <c r="N6" s="18">
        <f>IF([1]Period_3!T4="", NA(), [1]Period_3!T4)</f>
        <v>169</v>
      </c>
      <c r="O6" s="35">
        <f>IF([1]Period_3!V4="", NA(), [1]Period_3!V4)</f>
        <v>5037</v>
      </c>
      <c r="AC6"/>
      <c r="AD6" s="2"/>
    </row>
    <row r="7" spans="2:31" ht="13.2" x14ac:dyDescent="0.25">
      <c r="I7" s="1">
        <v>3</v>
      </c>
      <c r="J7" s="43">
        <v>1</v>
      </c>
      <c r="K7" s="34">
        <f>IF([1]Period_3!Q5="", NA(), [1]Period_3!Q5)</f>
        <v>7775</v>
      </c>
      <c r="L7" s="18">
        <f>IF([1]Period_3!R5="", NA(), [1]Period_3!R5)</f>
        <v>6257.0000399999999</v>
      </c>
      <c r="M7" s="18">
        <f>IF([1]Period_3!S5="", NA(), [1]Period_3!S5)</f>
        <v>5521</v>
      </c>
      <c r="N7" s="18">
        <f>IF([1]Period_3!T5="", NA(), [1]Period_3!T5)</f>
        <v>100</v>
      </c>
      <c r="O7" s="35">
        <f>IF([1]Period_3!V5="", NA(), [1]Period_3!V5)</f>
        <v>4026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f>IF([1]Period_3!Q6="", NA(), [1]Period_3!Q6)</f>
        <v>5888</v>
      </c>
      <c r="L8" s="18">
        <f>IF([1]Period_3!R6="", NA(), [1]Period_3!R6)</f>
        <v>4904.0002500000001</v>
      </c>
      <c r="M8" s="18">
        <f>IF([1]Period_3!S6="", NA(), [1]Period_3!S6)</f>
        <v>3843</v>
      </c>
      <c r="N8" s="18">
        <f>IF([1]Period_3!T6="", NA(), [1]Period_3!T6)</f>
        <v>90</v>
      </c>
      <c r="O8" s="35">
        <f>IF([1]Period_3!V6="", NA(), [1]Period_3!V6)</f>
        <v>3583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f>IF([1]Period_3!Q7="", NA(), [1]Period_3!Q7)</f>
        <v>4983</v>
      </c>
      <c r="L9" s="18">
        <f>IF([1]Period_3!R7="", NA(), [1]Period_3!R7)</f>
        <v>4613.0002100000002</v>
      </c>
      <c r="M9" s="18">
        <f>IF([1]Period_3!S7="", NA(), [1]Period_3!S7)</f>
        <v>3104</v>
      </c>
      <c r="N9" s="18">
        <f>IF([1]Period_3!T7="", NA(), [1]Period_3!T7)</f>
        <v>80</v>
      </c>
      <c r="O9" s="35">
        <f>IF([1]Period_3!V7="", NA(), [1]Period_3!V7)</f>
        <v>3130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f>IF([1]Period_3!Q8="", NA(), [1]Period_3!Q8)</f>
        <v>4281</v>
      </c>
      <c r="L10" s="18">
        <f>IF([1]Period_3!R8="", NA(), [1]Period_3!R8)</f>
        <v>4546.00018</v>
      </c>
      <c r="M10" s="18">
        <f>IF([1]Period_3!S8="", NA(), [1]Period_3!S8)</f>
        <v>2353</v>
      </c>
      <c r="N10" s="18">
        <f>IF([1]Period_3!T8="", NA(), [1]Period_3!T8)</f>
        <v>76</v>
      </c>
      <c r="O10" s="35">
        <f>IF([1]Period_3!V8="", NA(), [1]Period_3!V8)</f>
        <v>2810</v>
      </c>
      <c r="W10" s="5"/>
      <c r="AC10"/>
      <c r="AD10" s="2"/>
    </row>
    <row r="11" spans="2:31" ht="12.75" customHeight="1" x14ac:dyDescent="0.25">
      <c r="C11" s="62" t="s">
        <v>17</v>
      </c>
      <c r="D11" s="62"/>
      <c r="E11" s="62"/>
      <c r="F11" s="62"/>
      <c r="G11" s="62"/>
      <c r="H11" s="62"/>
      <c r="I11" s="1">
        <v>7</v>
      </c>
      <c r="J11" s="43">
        <v>1</v>
      </c>
      <c r="K11" s="34">
        <f>IF([1]Period_3!Q9="", NA(), [1]Period_3!Q9)</f>
        <v>3828</v>
      </c>
      <c r="L11" s="18">
        <f>IF([1]Period_3!R9="", NA(), [1]Period_3!R9)</f>
        <v>4340.6718499999997</v>
      </c>
      <c r="M11" s="18">
        <f>IF([1]Period_3!S9="", NA(), [1]Period_3!S9)</f>
        <v>2142</v>
      </c>
      <c r="N11" s="18">
        <f>IF([1]Period_3!T9="", NA(), [1]Period_3!T9)</f>
        <v>66</v>
      </c>
      <c r="O11" s="35">
        <f>IF([1]Period_3!V9="", NA(), [1]Period_3!V9)</f>
        <v>2585</v>
      </c>
      <c r="W11" s="5"/>
      <c r="AC11"/>
      <c r="AD11" s="2"/>
    </row>
    <row r="12" spans="2:31" ht="13.2" x14ac:dyDescent="0.25">
      <c r="C12" s="62"/>
      <c r="D12" s="62"/>
      <c r="E12" s="62"/>
      <c r="F12" s="62"/>
      <c r="G12" s="62"/>
      <c r="H12" s="62"/>
      <c r="I12" s="1">
        <v>8</v>
      </c>
      <c r="J12" s="43">
        <v>1</v>
      </c>
      <c r="K12" s="34">
        <f>IF([1]Period_3!Q10="", NA(), [1]Period_3!Q10)</f>
        <v>2868</v>
      </c>
      <c r="L12" s="18">
        <f>IF([1]Period_3!R10="", NA(), [1]Period_3!R10)</f>
        <v>3925.0001900000002</v>
      </c>
      <c r="M12" s="18">
        <f>IF([1]Period_3!S10="", NA(), [1]Period_3!S10)</f>
        <v>2049</v>
      </c>
      <c r="N12" s="18">
        <f>IF([1]Period_3!T10="", NA(), [1]Period_3!T10)</f>
        <v>60</v>
      </c>
      <c r="O12" s="35">
        <f>IF([1]Period_3!V10="", NA(), [1]Period_3!V10)</f>
        <v>2446</v>
      </c>
      <c r="W12" s="5"/>
      <c r="AC12"/>
      <c r="AD12" s="2"/>
    </row>
    <row r="13" spans="2:31" ht="13.2" x14ac:dyDescent="0.25">
      <c r="C13" s="4"/>
      <c r="D13" s="63" t="s">
        <v>10</v>
      </c>
      <c r="E13" s="64"/>
      <c r="F13" s="64"/>
      <c r="G13" s="64"/>
      <c r="H13" s="64"/>
      <c r="I13" s="1">
        <v>9</v>
      </c>
      <c r="J13" s="43">
        <v>1</v>
      </c>
      <c r="K13" s="34">
        <f>IF([1]Period_3!Q11="", NA(), [1]Period_3!Q11)</f>
        <v>2544</v>
      </c>
      <c r="L13" s="18">
        <f>IF([1]Period_3!R11="", NA(), [1]Period_3!R11)</f>
        <v>3563.7670600000001</v>
      </c>
      <c r="M13" s="18">
        <f>IF([1]Period_3!S11="", NA(), [1]Period_3!S11)</f>
        <v>1840</v>
      </c>
      <c r="N13" s="18">
        <f>IF([1]Period_3!T11="", NA(), [1]Period_3!T11)</f>
        <v>56</v>
      </c>
      <c r="O13" s="35">
        <f>IF([1]Period_3!V11="", NA(), [1]Period_3!V11)</f>
        <v>2194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IF([1]Period_3!Q12="", NA(), [1]Period_3!Q12)</f>
        <v>1717</v>
      </c>
      <c r="L14" s="18">
        <f>IF([1]Period_3!R12="", NA(), [1]Period_3!R12)</f>
        <v>3256.8594600000001</v>
      </c>
      <c r="M14" s="18">
        <f>IF([1]Period_3!S12="", NA(), [1]Period_3!S12)</f>
        <v>1747</v>
      </c>
      <c r="N14" s="18">
        <f>IF([1]Period_3!T12="", NA(), [1]Period_3!T12)</f>
        <v>51</v>
      </c>
      <c r="O14" s="35">
        <f>IF([1]Period_3!V12="", NA(), [1]Period_3!V12)</f>
        <v>1966</v>
      </c>
      <c r="W14" s="5"/>
      <c r="AC14"/>
      <c r="AD14" s="2"/>
    </row>
    <row r="15" spans="2:31" ht="12.75" customHeight="1" x14ac:dyDescent="0.25">
      <c r="C15" s="20" t="s">
        <v>0</v>
      </c>
      <c r="D15" s="31">
        <f>MAX([1]Period_3!Q3:Q33)</f>
        <v>12206</v>
      </c>
      <c r="E15" s="32">
        <f>MAX([1]Period_3!R3:R33)</f>
        <v>9148.1138300000002</v>
      </c>
      <c r="F15" s="32">
        <f>MAX([1]Period_3!S3:S33)</f>
        <v>21336</v>
      </c>
      <c r="G15" s="32">
        <f>MAX([1]Period_3!T3:T33)</f>
        <v>584</v>
      </c>
      <c r="H15" s="33">
        <f>MAX([1]Period_3!V3:V33)</f>
        <v>10666</v>
      </c>
      <c r="I15" s="1">
        <v>11</v>
      </c>
      <c r="J15" s="43">
        <v>1</v>
      </c>
      <c r="K15" s="34">
        <f>IF([1]Period_3!Q13="", NA(), [1]Period_3!Q13)</f>
        <v>1152</v>
      </c>
      <c r="L15" s="18">
        <f>IF([1]Period_3!R13="", NA(), [1]Period_3!R13)</f>
        <v>2885.9997100000001</v>
      </c>
      <c r="M15" s="18">
        <f>IF([1]Period_3!S13="", NA(), [1]Period_3!S13)</f>
        <v>1462</v>
      </c>
      <c r="N15" s="18">
        <f>IF([1]Period_3!T13="", NA(), [1]Period_3!T13)</f>
        <v>48</v>
      </c>
      <c r="O15" s="35">
        <f>IF([1]Period_3!V13="", NA(), [1]Period_3!V13)</f>
        <v>1766</v>
      </c>
      <c r="W15" s="8"/>
      <c r="AC15"/>
      <c r="AD15" s="2"/>
    </row>
    <row r="16" spans="2:31" ht="13.2" x14ac:dyDescent="0.25">
      <c r="C16" s="21">
        <v>0.95</v>
      </c>
      <c r="D16" s="34">
        <f>PERCENTILE([1]Period_3!Q3:Q33, 0.95)</f>
        <v>9071.8999999999942</v>
      </c>
      <c r="E16" s="18">
        <f>PERCENTILE([1]Period_3!R3:R33, 0.95)</f>
        <v>6746.5003534999978</v>
      </c>
      <c r="F16" s="18">
        <f>PERCENTILE([1]Period_3!S3:S33, 0.95)</f>
        <v>7756.199999999988</v>
      </c>
      <c r="G16" s="18">
        <f>PERCENTILE([1]Period_3!T3:T33, 0.95)</f>
        <v>137.94999999999982</v>
      </c>
      <c r="H16" s="35">
        <f>PERCENTILE([1]Period_3!V3:V33, 0.95)</f>
        <v>4582.0499999999975</v>
      </c>
      <c r="I16" s="1">
        <v>12</v>
      </c>
      <c r="J16" s="43">
        <v>1</v>
      </c>
      <c r="K16" s="34">
        <f>IF([1]Period_3!Q14="", NA(), [1]Period_3!Q14)</f>
        <v>645</v>
      </c>
      <c r="L16" s="18">
        <f>IF([1]Period_3!R14="", NA(), [1]Period_3!R14)</f>
        <v>2452.9997600000002</v>
      </c>
      <c r="M16" s="18">
        <f>IF([1]Period_3!S14="", NA(), [1]Period_3!S14)</f>
        <v>994</v>
      </c>
      <c r="N16" s="18">
        <f>IF([1]Period_3!T14="", NA(), [1]Period_3!T14)</f>
        <v>44</v>
      </c>
      <c r="O16" s="35">
        <f>IF([1]Period_3!V14="", NA(), [1]Period_3!V14)</f>
        <v>1464</v>
      </c>
      <c r="W16" s="8"/>
      <c r="AC16"/>
      <c r="AD16" s="2"/>
    </row>
    <row r="17" spans="1:30" ht="13.2" x14ac:dyDescent="0.25">
      <c r="C17" s="22">
        <v>0.75</v>
      </c>
      <c r="D17" s="34">
        <f>PERCENTILE([1]Period_3!Q3:Q33, 0.75)</f>
        <v>2787</v>
      </c>
      <c r="E17" s="18">
        <f>PERCENTILE([1]Period_3!R3:R33, 0.75)</f>
        <v>3834.6919075000001</v>
      </c>
      <c r="F17" s="18">
        <f>PERCENTILE([1]Period_3!S3:S33, 0.75)</f>
        <v>1996.75</v>
      </c>
      <c r="G17" s="18">
        <f>PERCENTILE([1]Period_3!T3:T33, 0.75)</f>
        <v>59</v>
      </c>
      <c r="H17" s="35">
        <f>PERCENTILE([1]Period_3!V3:V33, 0.75)</f>
        <v>2383</v>
      </c>
      <c r="I17" s="1">
        <v>13</v>
      </c>
      <c r="J17" s="43">
        <v>1</v>
      </c>
      <c r="K17" s="34">
        <f>IF([1]Period_3!Q15="", NA(), [1]Period_3!Q15)</f>
        <v>175</v>
      </c>
      <c r="L17" s="18">
        <f>IF([1]Period_3!R15="", NA(), [1]Period_3!R15)</f>
        <v>1779.0004799999999</v>
      </c>
      <c r="M17" s="18">
        <f>IF([1]Period_3!S15="", NA(), [1]Period_3!S15)</f>
        <v>584</v>
      </c>
      <c r="N17" s="18">
        <f>IF([1]Period_3!T15="", NA(), [1]Period_3!T15)</f>
        <v>41</v>
      </c>
      <c r="O17" s="35">
        <f>IF([1]Period_3!V15="", NA(), [1]Period_3!V15)</f>
        <v>1232</v>
      </c>
      <c r="W17" s="5"/>
      <c r="AC17"/>
      <c r="AD17" s="2"/>
    </row>
    <row r="18" spans="1:30" ht="13.2" x14ac:dyDescent="0.25">
      <c r="C18" s="22">
        <v>0.5</v>
      </c>
      <c r="D18" s="34">
        <f>PERCENTILE([1]Period_3!Q3:Q33, 0.5)</f>
        <v>-563</v>
      </c>
      <c r="E18" s="18">
        <f>PERCENTILE([1]Period_3!R3:R33, 0.5)</f>
        <v>1094.8523399999999</v>
      </c>
      <c r="F18" s="18">
        <f>PERCENTILE([1]Period_3!S3:S33, 0.5)</f>
        <v>250</v>
      </c>
      <c r="G18" s="18">
        <f>PERCENTILE([1]Period_3!T3:T33, 0.5)</f>
        <v>34.5</v>
      </c>
      <c r="H18" s="35">
        <f>PERCENTILE([1]Period_3!V3:V33, 0.5)</f>
        <v>825</v>
      </c>
      <c r="I18" s="1">
        <v>14</v>
      </c>
      <c r="J18" s="43">
        <v>1</v>
      </c>
      <c r="K18" s="34">
        <f>IF([1]Period_3!Q16="", NA(), [1]Period_3!Q16)</f>
        <v>-97</v>
      </c>
      <c r="L18" s="18">
        <f>IF([1]Period_3!R16="", NA(), [1]Period_3!R16)</f>
        <v>1499.8005000000001</v>
      </c>
      <c r="M18" s="18">
        <f>IF([1]Period_3!S16="", NA(), [1]Period_3!S16)</f>
        <v>433</v>
      </c>
      <c r="N18" s="18">
        <f>IF([1]Period_3!T16="", NA(), [1]Period_3!T16)</f>
        <v>40</v>
      </c>
      <c r="O18" s="35">
        <f>IF([1]Period_3!V16="", NA(), [1]Period_3!V16)</f>
        <v>1097</v>
      </c>
      <c r="W18" s="5"/>
      <c r="AC18"/>
      <c r="AD18" s="2"/>
    </row>
    <row r="19" spans="1:30" ht="13.2" x14ac:dyDescent="0.25">
      <c r="C19" s="22">
        <v>0.25</v>
      </c>
      <c r="D19" s="34">
        <f>PERCENTILE([1]Period_3!Q3:Q33, 0.25)</f>
        <v>-4602.5</v>
      </c>
      <c r="E19" s="18">
        <f>PERCENTILE([1]Period_3!R3:R33, 0.25)</f>
        <v>-1082.9432624999999</v>
      </c>
      <c r="F19" s="18">
        <f>PERCENTILE([1]Period_3!S3:S33, 0.25)</f>
        <v>-1171</v>
      </c>
      <c r="G19" s="18">
        <f>PERCENTILE([1]Period_3!T3:T33, 0.25)</f>
        <v>5.5</v>
      </c>
      <c r="H19" s="35">
        <f>PERCENTILE([1]Period_3!V3:V33, 0.25)</f>
        <v>-251</v>
      </c>
      <c r="I19" s="1">
        <v>15</v>
      </c>
      <c r="J19" s="43">
        <v>1</v>
      </c>
      <c r="K19" s="34">
        <f>IF([1]Period_3!Q17="", NA(), [1]Period_3!Q17)</f>
        <v>-266</v>
      </c>
      <c r="L19" s="18">
        <f>IF([1]Period_3!R17="", NA(), [1]Period_3!R17)</f>
        <v>1271.4550899999999</v>
      </c>
      <c r="M19" s="18">
        <f>IF([1]Period_3!S17="", NA(), [1]Period_3!S17)</f>
        <v>345</v>
      </c>
      <c r="N19" s="18">
        <f>IF([1]Period_3!T17="", NA(), [1]Period_3!T17)</f>
        <v>36</v>
      </c>
      <c r="O19" s="35">
        <f>IF([1]Period_3!V17="", NA(), [1]Period_3!V17)</f>
        <v>904</v>
      </c>
      <c r="P19" s="4"/>
      <c r="W19" s="5"/>
      <c r="AC19"/>
      <c r="AD19" s="2"/>
    </row>
    <row r="20" spans="1:30" ht="13.2" x14ac:dyDescent="0.25">
      <c r="C20" s="21">
        <v>0.05</v>
      </c>
      <c r="D20" s="34">
        <f>PERCENTILE([1]Period_3!Q3:Q33, 0.05)</f>
        <v>-13114.1</v>
      </c>
      <c r="E20" s="18">
        <f>PERCENTILE([1]Period_3!R3:R33, 0.05)</f>
        <v>-3005.0247825000001</v>
      </c>
      <c r="F20" s="18">
        <f>PERCENTILE([1]Period_3!S3:S33, 0.05)</f>
        <v>-3035</v>
      </c>
      <c r="G20" s="18">
        <f>PERCENTILE([1]Period_3!T3:T33, 0.05)</f>
        <v>-4359.2499999999991</v>
      </c>
      <c r="H20" s="35">
        <f>PERCENTILE([1]Period_3!V3:V33, 0.05)</f>
        <v>-2122</v>
      </c>
      <c r="I20" s="1">
        <v>16</v>
      </c>
      <c r="J20" s="43">
        <v>1</v>
      </c>
      <c r="K20" s="34">
        <f>IF([1]Period_3!Q18="", NA(), [1]Period_3!Q18)</f>
        <v>-860</v>
      </c>
      <c r="L20" s="18">
        <f>IF([1]Period_3!R18="", NA(), [1]Period_3!R18)</f>
        <v>918.24959000000001</v>
      </c>
      <c r="M20" s="18">
        <f>IF([1]Period_3!S18="", NA(), [1]Period_3!S18)</f>
        <v>155</v>
      </c>
      <c r="N20" s="18">
        <f>IF([1]Period_3!T18="", NA(), [1]Period_3!T18)</f>
        <v>33</v>
      </c>
      <c r="O20" s="35">
        <f>IF([1]Period_3!V18="", NA(), [1]Period_3!V18)</f>
        <v>746</v>
      </c>
      <c r="P20" s="4"/>
      <c r="W20" s="5"/>
      <c r="AC20"/>
      <c r="AD20" s="2"/>
    </row>
    <row r="21" spans="1:30" ht="13.2" x14ac:dyDescent="0.25">
      <c r="C21" s="60" t="s">
        <v>3</v>
      </c>
      <c r="D21" s="36">
        <f>MIN([1]Period_3!Q3:Q33)</f>
        <v>-32304</v>
      </c>
      <c r="E21" s="23">
        <f>MIN([1]Period_3!R3:R33)</f>
        <v>-9823.4071899999999</v>
      </c>
      <c r="F21" s="23">
        <f>MIN([1]Period_3!S3:S33)</f>
        <v>-5446</v>
      </c>
      <c r="G21" s="23">
        <f>MIN([1]Period_3!T3:T33)</f>
        <v>-22311</v>
      </c>
      <c r="H21" s="37">
        <f>MIN([1]Period_3!V3:V33)</f>
        <v>-6363</v>
      </c>
      <c r="I21" s="1">
        <v>17</v>
      </c>
      <c r="J21" s="43">
        <v>1</v>
      </c>
      <c r="K21" s="34">
        <f>IF([1]Period_3!Q19="", NA(), [1]Period_3!Q19)</f>
        <v>-1138</v>
      </c>
      <c r="L21" s="18">
        <f>IF([1]Period_3!R19="", NA(), [1]Period_3!R19)</f>
        <v>566.00022999999999</v>
      </c>
      <c r="M21" s="18">
        <f>IF([1]Period_3!S19="", NA(), [1]Period_3!S19)</f>
        <v>14</v>
      </c>
      <c r="N21" s="18">
        <f>IF([1]Period_3!T19="", NA(), [1]Period_3!T19)</f>
        <v>32</v>
      </c>
      <c r="O21" s="35">
        <f>IF([1]Period_3!V19="", NA(), [1]Period_3!V19)</f>
        <v>583</v>
      </c>
      <c r="P21" s="4"/>
      <c r="W21" s="5"/>
      <c r="AC21"/>
      <c r="AD21" s="2"/>
    </row>
    <row r="22" spans="1:30" ht="13.2" x14ac:dyDescent="0.25">
      <c r="C22" s="59" t="s">
        <v>1</v>
      </c>
      <c r="D22" s="31">
        <f>AVERAGE([1]Period_3!Q3:Q33)</f>
        <v>-1833.0666666666666</v>
      </c>
      <c r="E22" s="32">
        <f>AVERAGE([1]Period_3!R3:R33)</f>
        <v>1196.8608413333329</v>
      </c>
      <c r="F22" s="32">
        <f>AVERAGE([1]Period_3!S3:S33)</f>
        <v>1147.7333333333333</v>
      </c>
      <c r="G22" s="32">
        <f>AVERAGE([1]Period_3!T3:T33)</f>
        <v>-1026.9000000000001</v>
      </c>
      <c r="H22" s="33">
        <f>AVERAGE([1]Period_3!V3:V33)</f>
        <v>1093.7666666666667</v>
      </c>
      <c r="I22" s="1">
        <v>18</v>
      </c>
      <c r="J22" s="43">
        <v>1</v>
      </c>
      <c r="K22" s="34">
        <f>IF([1]Period_3!Q20="", NA(), [1]Period_3!Q20)</f>
        <v>-2194</v>
      </c>
      <c r="L22" s="18">
        <f>IF([1]Period_3!R20="", NA(), [1]Period_3!R20)</f>
        <v>170.68781000000001</v>
      </c>
      <c r="M22" s="18">
        <f>IF([1]Period_3!S20="", NA(), [1]Period_3!S20)</f>
        <v>-91</v>
      </c>
      <c r="N22" s="18">
        <f>IF([1]Period_3!T20="", NA(), [1]Period_3!T20)</f>
        <v>27</v>
      </c>
      <c r="O22" s="35">
        <f>IF([1]Period_3!V20="", NA(), [1]Period_3!V20)</f>
        <v>525</v>
      </c>
      <c r="P22" s="4"/>
      <c r="W22" s="5"/>
      <c r="AC22"/>
      <c r="AD22" s="2"/>
    </row>
    <row r="23" spans="1:30" ht="13.2" x14ac:dyDescent="0.25">
      <c r="C23" s="24" t="s">
        <v>4</v>
      </c>
      <c r="D23" s="36">
        <f>STDEV([1]Period_3!Q3:Q33)</f>
        <v>8423.0691594197306</v>
      </c>
      <c r="E23" s="23">
        <f>STDEV([1]Period_3!R3:R33)</f>
        <v>3769.7435945400775</v>
      </c>
      <c r="F23" s="23">
        <f>STDEV([1]Period_3!S3:S33)</f>
        <v>4742.1012942637017</v>
      </c>
      <c r="G23" s="23">
        <f>STDEV([1]Period_3!T3:T33)</f>
        <v>4201.3239731763379</v>
      </c>
      <c r="H23" s="37">
        <f>STDEV([1]Period_3!V3:V33)</f>
        <v>2846.9503064027017</v>
      </c>
      <c r="I23" s="1">
        <v>19</v>
      </c>
      <c r="J23" s="43">
        <v>1</v>
      </c>
      <c r="K23" s="34">
        <f>IF([1]Period_3!Q21="", NA(), [1]Period_3!Q21)</f>
        <v>-2495</v>
      </c>
      <c r="L23" s="18">
        <f>IF([1]Period_3!R21="", NA(), [1]Period_3!R21)</f>
        <v>-62.140749999999997</v>
      </c>
      <c r="M23" s="18">
        <f>IF([1]Period_3!S21="", NA(), [1]Period_3!S21)</f>
        <v>-466</v>
      </c>
      <c r="N23" s="18">
        <f>IF([1]Period_3!T21="", NA(), [1]Period_3!T21)</f>
        <v>23</v>
      </c>
      <c r="O23" s="35">
        <f>IF([1]Period_3!V21="", NA(), [1]Period_3!V21)</f>
        <v>364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5">
      <c r="C24" s="25" t="s">
        <v>8</v>
      </c>
      <c r="D24" s="76">
        <v>0.43333333333333335</v>
      </c>
      <c r="E24" s="77">
        <v>0.6</v>
      </c>
      <c r="F24" s="77">
        <v>0.56666666666666665</v>
      </c>
      <c r="G24" s="77">
        <v>0.76666666666666672</v>
      </c>
      <c r="H24" s="78">
        <v>0.7</v>
      </c>
      <c r="I24" s="1">
        <v>20</v>
      </c>
      <c r="J24" s="43">
        <v>1</v>
      </c>
      <c r="K24" s="34">
        <f>IF([1]Period_3!Q22="", NA(), [1]Period_3!Q22)</f>
        <v>-3009</v>
      </c>
      <c r="L24" s="18">
        <f>IF([1]Period_3!R22="", NA(), [1]Period_3!R22)</f>
        <v>-389.99986000000001</v>
      </c>
      <c r="M24" s="18">
        <f>IF([1]Period_3!S22="", NA(), [1]Period_3!S22)</f>
        <v>-705</v>
      </c>
      <c r="N24" s="18">
        <f>IF([1]Period_3!T22="", NA(), [1]Period_3!T22)</f>
        <v>21</v>
      </c>
      <c r="O24" s="35">
        <f>IF([1]Period_3!V22="", NA(), [1]Period_3!V22)</f>
        <v>301</v>
      </c>
      <c r="P24" s="4"/>
      <c r="Q24" s="62" t="s">
        <v>16</v>
      </c>
      <c r="R24" s="62"/>
      <c r="S24" s="62"/>
      <c r="T24" s="62"/>
      <c r="U24" s="62"/>
      <c r="V24" s="62"/>
      <c r="W24" s="62"/>
      <c r="X24" s="15"/>
      <c r="Y24" s="15"/>
      <c r="Z24" s="15"/>
      <c r="AA24" s="16"/>
      <c r="AC24"/>
      <c r="AD24" s="2"/>
    </row>
    <row r="25" spans="1:30" ht="12.75" customHeight="1" x14ac:dyDescent="0.25">
      <c r="C25" s="26" t="s">
        <v>9</v>
      </c>
      <c r="D25" s="79">
        <f>1-D24</f>
        <v>0.56666666666666665</v>
      </c>
      <c r="E25" s="80">
        <f t="shared" ref="E25:H25" si="0">1-E24</f>
        <v>0.4</v>
      </c>
      <c r="F25" s="80">
        <f t="shared" si="0"/>
        <v>0.43333333333333335</v>
      </c>
      <c r="G25" s="80">
        <f t="shared" si="0"/>
        <v>0.23333333333333328</v>
      </c>
      <c r="H25" s="81">
        <f t="shared" si="0"/>
        <v>0.30000000000000004</v>
      </c>
      <c r="I25" s="1">
        <v>21</v>
      </c>
      <c r="J25" s="43">
        <v>1</v>
      </c>
      <c r="K25" s="34">
        <f>IF([1]Period_3!Q23="", NA(), [1]Period_3!Q23)</f>
        <v>-3675</v>
      </c>
      <c r="L25" s="18">
        <f>IF([1]Period_3!R23="", NA(), [1]Period_3!R23)</f>
        <v>-680.50094000000001</v>
      </c>
      <c r="M25" s="18">
        <f>IF([1]Period_3!S23="", NA(), [1]Period_3!S23)</f>
        <v>-904</v>
      </c>
      <c r="N25" s="18">
        <f>IF([1]Period_3!T23="", NA(), [1]Period_3!T23)</f>
        <v>16</v>
      </c>
      <c r="O25" s="35">
        <f>IF([1]Period_3!V23="", NA(), [1]Period_3!V23)</f>
        <v>103</v>
      </c>
      <c r="P25" s="4"/>
      <c r="Q25" s="62"/>
      <c r="R25" s="62"/>
      <c r="S25" s="62"/>
      <c r="T25" s="62"/>
      <c r="U25" s="62"/>
      <c r="V25" s="62"/>
      <c r="W25" s="62"/>
      <c r="X25" s="15"/>
      <c r="Y25" s="15"/>
      <c r="Z25" s="15"/>
      <c r="AA25" s="16"/>
      <c r="AC25"/>
      <c r="AD25" s="2"/>
    </row>
    <row r="26" spans="1:30" ht="13.2" x14ac:dyDescent="0.25">
      <c r="C26" s="53" t="s">
        <v>2</v>
      </c>
      <c r="D26" s="54" t="e">
        <f>MEDIAN(K5:K35)</f>
        <v>#N/A</v>
      </c>
      <c r="E26" s="54" t="e">
        <f>MEDIAN(L5:L35)</f>
        <v>#N/A</v>
      </c>
      <c r="F26" s="54" t="e">
        <f>MEDIAN(M5:M35)</f>
        <v>#N/A</v>
      </c>
      <c r="G26" s="54" t="e">
        <f>MEDIAN(N5:N35)</f>
        <v>#N/A</v>
      </c>
      <c r="H26" s="54" t="e">
        <f>MEDIAN(O5:O35)</f>
        <v>#N/A</v>
      </c>
      <c r="I26" s="1">
        <v>22</v>
      </c>
      <c r="J26" s="43">
        <v>1</v>
      </c>
      <c r="K26" s="34">
        <f>IF([1]Period_3!Q24="", NA(), [1]Period_3!Q24)</f>
        <v>-4130</v>
      </c>
      <c r="L26" s="18">
        <f>IF([1]Period_3!R24="", NA(), [1]Period_3!R24)</f>
        <v>-979.60703999999998</v>
      </c>
      <c r="M26" s="18">
        <f>IF([1]Period_3!S24="", NA(), [1]Period_3!S24)</f>
        <v>-1060</v>
      </c>
      <c r="N26" s="18">
        <f>IF([1]Period_3!T24="", NA(), [1]Period_3!T24)</f>
        <v>10</v>
      </c>
      <c r="O26" s="35">
        <f>IF([1]Period_3!V24="", NA(), [1]Period_3!V24)</f>
        <v>-77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3.2" x14ac:dyDescent="0.25">
      <c r="I27" s="1">
        <v>23</v>
      </c>
      <c r="J27" s="43">
        <v>1</v>
      </c>
      <c r="K27" s="34">
        <f>IF([1]Period_3!Q25="", NA(), [1]Period_3!Q25)</f>
        <v>-4760</v>
      </c>
      <c r="L27" s="18">
        <f>IF([1]Period_3!R25="", NA(), [1]Period_3!R25)</f>
        <v>-1117.38867</v>
      </c>
      <c r="M27" s="18">
        <f>IF([1]Period_3!S25="", NA(), [1]Period_3!S25)</f>
        <v>-1208</v>
      </c>
      <c r="N27" s="18">
        <f>IF([1]Period_3!T25="", NA(), [1]Period_3!T25)</f>
        <v>4</v>
      </c>
      <c r="O27" s="35">
        <f>IF([1]Period_3!V25="", NA(), [1]Period_3!V25)</f>
        <v>-309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IF([1]Period_3!Q26="", NA(), [1]Period_3!Q26)</f>
        <v>-5410</v>
      </c>
      <c r="L28" s="18">
        <f>IF([1]Period_3!R26="", NA(), [1]Period_3!R26)</f>
        <v>-1523.5736199999999</v>
      </c>
      <c r="M28" s="18">
        <f>IF([1]Period_3!S26="", NA(), [1]Period_3!S26)</f>
        <v>-1450</v>
      </c>
      <c r="N28" s="18">
        <f>IF([1]Period_3!T26="", NA(), [1]Period_3!T26)</f>
        <v>-85</v>
      </c>
      <c r="O28" s="35">
        <f>IF([1]Period_3!V26="", NA(), [1]Period_3!V26)</f>
        <v>-531</v>
      </c>
      <c r="P28" s="4"/>
      <c r="X28" s="15"/>
      <c r="Y28" s="15"/>
      <c r="Z28" s="15"/>
      <c r="AA28" s="16"/>
      <c r="AC28"/>
      <c r="AD28" s="2"/>
    </row>
    <row r="29" spans="1:30" ht="13.2" x14ac:dyDescent="0.25">
      <c r="I29" s="1">
        <v>25</v>
      </c>
      <c r="J29" s="43">
        <v>1</v>
      </c>
      <c r="K29" s="34">
        <f>IF([1]Period_3!Q27="", NA(), [1]Period_3!Q27)</f>
        <v>-7035</v>
      </c>
      <c r="L29" s="18">
        <f>IF([1]Period_3!R27="", NA(), [1]Period_3!R27)</f>
        <v>-1966.68479</v>
      </c>
      <c r="M29" s="18">
        <f>IF([1]Period_3!S27="", NA(), [1]Period_3!S27)</f>
        <v>-1687</v>
      </c>
      <c r="N29" s="18">
        <f>IF([1]Period_3!T27="", NA(), [1]Period_3!T27)</f>
        <v>-168</v>
      </c>
      <c r="O29" s="35">
        <f>IF([1]Period_3!V27="", NA(), [1]Period_3!V27)</f>
        <v>-785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3.2" x14ac:dyDescent="0.25">
      <c r="A30" s="41"/>
      <c r="B30" s="41"/>
      <c r="I30" s="1">
        <v>26</v>
      </c>
      <c r="J30" s="43">
        <v>1</v>
      </c>
      <c r="K30" s="34">
        <f>IF([1]Period_3!Q28="", NA(), [1]Period_3!Q28)</f>
        <v>-9153</v>
      </c>
      <c r="L30" s="18">
        <f>IF([1]Period_3!R28="", NA(), [1]Period_3!R28)</f>
        <v>-2306.4843999999998</v>
      </c>
      <c r="M30" s="18">
        <f>IF([1]Period_3!S28="", NA(), [1]Period_3!S28)</f>
        <v>-1884</v>
      </c>
      <c r="N30" s="18">
        <f>IF([1]Period_3!T28="", NA(), [1]Period_3!T28)</f>
        <v>-276</v>
      </c>
      <c r="O30" s="35">
        <f>IF([1]Period_3!V28="", NA(), [1]Period_3!V28)</f>
        <v>-1057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3.2" x14ac:dyDescent="0.25">
      <c r="A31" s="41"/>
      <c r="B31" s="41"/>
      <c r="I31" s="1">
        <v>27</v>
      </c>
      <c r="J31" s="43">
        <v>1</v>
      </c>
      <c r="K31" s="18">
        <f>IF([1]Period_3!Q29="", NA(), [1]Period_3!Q29)</f>
        <v>-10531</v>
      </c>
      <c r="L31" s="18">
        <f>IF([1]Period_3!R29="", NA(), [1]Period_3!R29)</f>
        <v>-2506.9379800000002</v>
      </c>
      <c r="M31" s="18">
        <f>IF([1]Period_3!S29="", NA(), [1]Period_3!S29)</f>
        <v>-2132</v>
      </c>
      <c r="N31" s="18">
        <f>IF([1]Period_3!T29="", NA(), [1]Period_3!T29)</f>
        <v>-1377</v>
      </c>
      <c r="O31" s="35">
        <f>IF([1]Period_3!V29="", NA(), [1]Period_3!V29)</f>
        <v>-1407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3.2" x14ac:dyDescent="0.25">
      <c r="A32" s="41"/>
      <c r="B32" s="41"/>
      <c r="I32" s="1">
        <v>28</v>
      </c>
      <c r="J32" s="43">
        <v>1</v>
      </c>
      <c r="K32" s="18">
        <f>IF([1]Period_3!Q30="", NA(), [1]Period_3!Q30)</f>
        <v>-12574</v>
      </c>
      <c r="L32" s="18">
        <f>IF([1]Period_3!R30="", NA(), [1]Period_3!R30)</f>
        <v>-2856.5622100000001</v>
      </c>
      <c r="M32" s="18">
        <f>IF([1]Period_3!S30="", NA(), [1]Period_3!S30)</f>
        <v>-2881</v>
      </c>
      <c r="N32" s="18">
        <f>IF([1]Period_3!T30="", NA(), [1]Period_3!T30)</f>
        <v>-2041</v>
      </c>
      <c r="O32" s="35">
        <f>IF([1]Period_3!V30="", NA(), [1]Period_3!V30)</f>
        <v>-1803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3.2" x14ac:dyDescent="0.25">
      <c r="A33" s="41"/>
      <c r="B33" s="41"/>
      <c r="I33" s="1">
        <v>29</v>
      </c>
      <c r="J33" s="43">
        <v>1</v>
      </c>
      <c r="K33" s="18">
        <f>IF([1]Period_3!Q31="", NA(), [1]Period_3!Q31)</f>
        <v>-13556</v>
      </c>
      <c r="L33" s="18">
        <f>IF([1]Period_3!R31="", NA(), [1]Period_3!R31)</f>
        <v>-3126.4941600000002</v>
      </c>
      <c r="M33" s="18">
        <f>IF([1]Period_3!S31="", NA(), [1]Period_3!S31)</f>
        <v>-3161</v>
      </c>
      <c r="N33" s="18">
        <f>IF([1]Period_3!T31="", NA(), [1]Period_3!T31)</f>
        <v>-6256</v>
      </c>
      <c r="O33" s="35">
        <f>IF([1]Period_3!V31="", NA(), [1]Period_3!V31)</f>
        <v>-2383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3.2" x14ac:dyDescent="0.25">
      <c r="A34" s="41"/>
      <c r="B34" s="41"/>
      <c r="I34" s="1">
        <v>30</v>
      </c>
      <c r="J34" s="43">
        <v>1</v>
      </c>
      <c r="K34" s="18">
        <f>IF([1]Period_3!Q32="", NA(), [1]Period_3!Q32)</f>
        <v>-32304</v>
      </c>
      <c r="L34" s="18">
        <f>IF([1]Period_3!R32="", NA(), [1]Period_3!R32)</f>
        <v>-9823.4071899999999</v>
      </c>
      <c r="M34" s="18">
        <f>IF([1]Period_3!S32="", NA(), [1]Period_3!S32)</f>
        <v>-5446</v>
      </c>
      <c r="N34" s="18">
        <f>IF([1]Period_3!T32="", NA(), [1]Period_3!T32)</f>
        <v>-22311</v>
      </c>
      <c r="O34" s="35">
        <f>IF([1]Period_3!V32="", NA(), [1]Period_3!V32)</f>
        <v>-6363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3.2" x14ac:dyDescent="0.25">
      <c r="A35" s="41"/>
      <c r="B35" s="41"/>
      <c r="I35" s="1">
        <v>31</v>
      </c>
      <c r="J35" s="44">
        <v>1</v>
      </c>
      <c r="K35" s="23" t="e">
        <f>IF([1]Period_3!Q33="", NA(), [1]Period_3!Q33)</f>
        <v>#N/A</v>
      </c>
      <c r="L35" s="23" t="e">
        <f>IF([1]Period_3!R33="", NA(), [1]Period_3!R33)</f>
        <v>#N/A</v>
      </c>
      <c r="M35" s="23" t="e">
        <f>IF([1]Period_3!S33="", NA(), [1]Period_3!S33)</f>
        <v>#N/A</v>
      </c>
      <c r="N35" s="23" t="e">
        <f>IF([1]Period_3!T33="", NA(), [1]Period_3!T33)</f>
        <v>#N/A</v>
      </c>
      <c r="O35" s="37" t="e">
        <f>IF([1]Period_3!V33="", NA(), [1]Period_3!V33)</f>
        <v>#N/A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3.2" x14ac:dyDescent="0.25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3.2" x14ac:dyDescent="0.25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3.2" x14ac:dyDescent="0.25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3.2" x14ac:dyDescent="0.25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3.2" x14ac:dyDescent="0.25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3.2" x14ac:dyDescent="0.25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3.2" x14ac:dyDescent="0.25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3.2" x14ac:dyDescent="0.25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PROJECT-21-29447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http://sharedocs/sites/so/gso/_layouts/15/DocIdRedir.aspx?ID=PROJECT-21-29447</Url>
      <Description>PROJECT-21-29447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460374B-0EC7-454F-A3EE-8E4ED2B8DFBB}">
  <ds:schemaRefs>
    <ds:schemaRef ds:uri="http://purl.org/dc/terms/"/>
    <ds:schemaRef ds:uri="http://purl.org/dc/elements/1.1/"/>
    <ds:schemaRef ds:uri="a14523ce-dede-483e-883a-2d83261080bd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 19 MOS estimates</vt:lpstr>
      <vt:lpstr>OCT 19 MOS estimates</vt:lpstr>
      <vt:lpstr>NOV 19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MOS_Estimates_Supporting_Data_Dec18_to_Feb19</dc:title>
  <dc:creator>cdiep</dc:creator>
  <dc:description>1.0</dc:description>
  <cp:lastModifiedBy>Claudia Prider</cp:lastModifiedBy>
  <cp:lastPrinted>2010-01-18T07:10:20Z</cp:lastPrinted>
  <dcterms:created xsi:type="dcterms:W3CDTF">2010-01-06T00:04:41Z</dcterms:created>
  <dcterms:modified xsi:type="dcterms:W3CDTF">2018-12-03T23:34:55Z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01958ba8-6f24-4d6b-bfea-6be44eb3f0b6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